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N:\SKOLsisäinen\01_Tilastot_uusi_kansiorakenne_siirto OK\Liikevaihtotilasto\2018\FINAL 2018\27. 6 KORJATUT VERSIOT\"/>
    </mc:Choice>
  </mc:AlternateContent>
  <xr:revisionPtr revIDLastSave="0" documentId="13_ncr:1_{DB1074FC-09C1-401E-9C0E-C9B8A55A9C2F}" xr6:coauthVersionLast="36" xr6:coauthVersionMax="36" xr10:uidLastSave="{00000000-0000-0000-0000-000000000000}"/>
  <bookViews>
    <workbookView xWindow="0" yWindow="0" windowWidth="21576" windowHeight="7032" xr2:uid="{00000000-000D-0000-FFFF-FFFF00000000}"/>
  </bookViews>
  <sheets>
    <sheet name="Yleiskuva" sheetId="9" r:id="rId1"/>
    <sheet name="Toimialaluvut" sheetId="2" r:id="rId2"/>
    <sheet name="Lv. toimialoittain" sheetId="3" r:id="rId3"/>
  </sheets>
  <definedNames>
    <definedName name="_MailAutoSig" localSheetId="1">Toimialaluvut!$A$20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98" i="3" l="1"/>
  <c r="B120" i="3"/>
  <c r="B137" i="3" s="1"/>
  <c r="B50" i="3"/>
  <c r="B47" i="3"/>
  <c r="B29" i="3"/>
  <c r="C120" i="3" l="1"/>
  <c r="C96" i="3"/>
  <c r="C136" i="3"/>
  <c r="C107" i="3"/>
  <c r="E67" i="2"/>
  <c r="C121" i="3" l="1"/>
  <c r="C105" i="3"/>
  <c r="B93" i="3"/>
  <c r="C90" i="3" s="1"/>
  <c r="C44" i="3"/>
  <c r="C55" i="3" l="1"/>
  <c r="C109" i="3"/>
  <c r="C97" i="3"/>
  <c r="C113" i="3"/>
  <c r="C129" i="3"/>
  <c r="C125" i="3"/>
  <c r="C101" i="3"/>
  <c r="C117" i="3"/>
  <c r="C133" i="3"/>
  <c r="C59" i="3"/>
  <c r="C102" i="3"/>
  <c r="C106" i="3"/>
  <c r="C110" i="3"/>
  <c r="C114" i="3"/>
  <c r="C118" i="3"/>
  <c r="C122" i="3"/>
  <c r="C126" i="3"/>
  <c r="C130" i="3"/>
  <c r="C134" i="3"/>
  <c r="C99" i="3"/>
  <c r="C103" i="3"/>
  <c r="C111" i="3"/>
  <c r="C115" i="3"/>
  <c r="C119" i="3"/>
  <c r="C123" i="3"/>
  <c r="C127" i="3"/>
  <c r="C131" i="3"/>
  <c r="C135" i="3"/>
  <c r="C51" i="3"/>
  <c r="C100" i="3"/>
  <c r="C104" i="3"/>
  <c r="C108" i="3"/>
  <c r="C112" i="3"/>
  <c r="C116" i="3"/>
  <c r="C124" i="3"/>
  <c r="C128" i="3"/>
  <c r="C132" i="3"/>
  <c r="C63" i="3"/>
  <c r="C71" i="3"/>
  <c r="C79" i="3"/>
  <c r="C87" i="3"/>
  <c r="C52" i="3"/>
  <c r="C56" i="3"/>
  <c r="C60" i="3"/>
  <c r="C64" i="3"/>
  <c r="C68" i="3"/>
  <c r="C72" i="3"/>
  <c r="C76" i="3"/>
  <c r="C80" i="3"/>
  <c r="C84" i="3"/>
  <c r="C88" i="3"/>
  <c r="C92" i="3"/>
  <c r="C67" i="3"/>
  <c r="C75" i="3"/>
  <c r="C83" i="3"/>
  <c r="C91" i="3"/>
  <c r="C53" i="3"/>
  <c r="C57" i="3"/>
  <c r="C61" i="3"/>
  <c r="C65" i="3"/>
  <c r="C69" i="3"/>
  <c r="C73" i="3"/>
  <c r="C77" i="3"/>
  <c r="C81" i="3"/>
  <c r="C85" i="3"/>
  <c r="C89" i="3"/>
  <c r="C50" i="3"/>
  <c r="C54" i="3"/>
  <c r="C58" i="3"/>
  <c r="C62" i="3"/>
  <c r="C66" i="3"/>
  <c r="C70" i="3"/>
  <c r="C74" i="3"/>
  <c r="C78" i="3"/>
  <c r="C82" i="3"/>
  <c r="C86" i="3"/>
  <c r="C7" i="3"/>
  <c r="C29" i="3"/>
  <c r="C8" i="3"/>
  <c r="C21" i="3"/>
  <c r="C30" i="3"/>
  <c r="C38" i="3"/>
  <c r="C46" i="3"/>
  <c r="C3" i="3"/>
  <c r="C5" i="3"/>
  <c r="C9" i="3"/>
  <c r="C13" i="3"/>
  <c r="C19" i="3"/>
  <c r="C22" i="3"/>
  <c r="C26" i="3"/>
  <c r="C31" i="3"/>
  <c r="C35" i="3"/>
  <c r="C39" i="3"/>
  <c r="C43" i="3"/>
  <c r="C11" i="3"/>
  <c r="C15" i="3"/>
  <c r="C20" i="3"/>
  <c r="C24" i="3"/>
  <c r="C28" i="3"/>
  <c r="C33" i="3"/>
  <c r="C37" i="3"/>
  <c r="C41" i="3"/>
  <c r="C45" i="3"/>
  <c r="C4" i="3"/>
  <c r="C12" i="3"/>
  <c r="C18" i="3"/>
  <c r="C25" i="3"/>
  <c r="C34" i="3"/>
  <c r="C42" i="3"/>
  <c r="C16" i="3"/>
  <c r="C6" i="3"/>
  <c r="C10" i="3"/>
  <c r="C14" i="3"/>
  <c r="C17" i="3"/>
  <c r="C23" i="3"/>
  <c r="C27" i="3"/>
  <c r="C32" i="3"/>
  <c r="C36" i="3"/>
  <c r="C40" i="3"/>
  <c r="B67" i="2" l="1"/>
  <c r="C67" i="2"/>
  <c r="B15" i="2" l="1"/>
  <c r="D67" i="2"/>
  <c r="H53" i="2"/>
  <c r="E53" i="2"/>
  <c r="H52" i="2"/>
  <c r="E52" i="2"/>
  <c r="H51" i="2"/>
  <c r="E51" i="2"/>
</calcChain>
</file>

<file path=xl/sharedStrings.xml><?xml version="1.0" encoding="utf-8"?>
<sst xmlns="http://schemas.openxmlformats.org/spreadsheetml/2006/main" count="216" uniqueCount="96">
  <si>
    <t>Yhteensä</t>
  </si>
  <si>
    <t>Teollisuus</t>
  </si>
  <si>
    <t>Talonrakennus</t>
  </si>
  <si>
    <t>Yhdyskunta</t>
  </si>
  <si>
    <t>Muut alat</t>
  </si>
  <si>
    <t>Suurimmat toimialat, % vastanneiden liikevaihdosta</t>
  </si>
  <si>
    <t>Prosessisuunnittelu</t>
  </si>
  <si>
    <t>Rakennetekniikka</t>
  </si>
  <si>
    <t>LVI-tekniikka</t>
  </si>
  <si>
    <t>Rakennuttaminen, talonrakennus</t>
  </si>
  <si>
    <t>Sähkö- ja teletekniikka</t>
  </si>
  <si>
    <t>Laiva- ja meritekniikka</t>
  </si>
  <si>
    <t>Rakennuttaminen, yhdyskunta</t>
  </si>
  <si>
    <t>Ympäristösuunnittelu</t>
  </si>
  <si>
    <t>Tie-, katu- ja aluetekniikka</t>
  </si>
  <si>
    <t>Johdon konsultointi, julkinen sektori</t>
  </si>
  <si>
    <t>Energiatekniikka</t>
  </si>
  <si>
    <t>Tehdas- ja laitossuunnittelu</t>
  </si>
  <si>
    <t>Geo- ja kallionrakennustekniikka</t>
  </si>
  <si>
    <t>Kaikki</t>
  </si>
  <si>
    <t>Valtio</t>
  </si>
  <si>
    <t>Kuntasektori</t>
  </si>
  <si>
    <t>Rakennusliikkeet</t>
  </si>
  <si>
    <t>Kauppa, pankit, vakuutusyhtiöt, sijoitusyhtiöt, jne.</t>
  </si>
  <si>
    <t>Asunto- ja kiinteistöyhtiöt, pientalorakentajat</t>
  </si>
  <si>
    <t>Muut</t>
  </si>
  <si>
    <t>Aikapalkkio kustannusten mukaan</t>
  </si>
  <si>
    <t>Aikapalkkio henkilöryhmittäin (E…07)</t>
  </si>
  <si>
    <t>Aikapalkkio kattohinta</t>
  </si>
  <si>
    <t>Aikapalkkio yhteensä</t>
  </si>
  <si>
    <t>Kiinteä kokonaispalkkio</t>
  </si>
  <si>
    <t>Tavoitehinta/-palkkio</t>
  </si>
  <si>
    <t>Kokonaispalkkio</t>
  </si>
  <si>
    <t>Muu palkkioperuste esim. yksikköpalkkio</t>
  </si>
  <si>
    <t>2017: Alle 100 henkilöä</t>
  </si>
  <si>
    <t>2017: Yli 100 henkilöä</t>
  </si>
  <si>
    <t>2017:Yli 100 henkilöä</t>
  </si>
  <si>
    <t>Hintakilpailu</t>
  </si>
  <si>
    <t>Tarjouskilpailu arviointikriteereillä, laatu, tms.</t>
  </si>
  <si>
    <t>Suora neuvottelutilaus</t>
  </si>
  <si>
    <t>Vuosi-/kumppanuus-/puitesopimus</t>
  </si>
  <si>
    <t>Muu tapa</t>
  </si>
  <si>
    <t>Investoinnit yhteensä</t>
  </si>
  <si>
    <t>Uudistuotanto investoinneista</t>
  </si>
  <si>
    <t>Korjaustuotanto investoinneista</t>
  </si>
  <si>
    <t>Käyttö- ja kunnossapito</t>
  </si>
  <si>
    <t>Rakennuttaminen</t>
  </si>
  <si>
    <t>Arkkitehtuuri ja sisustussuunnittelu</t>
  </si>
  <si>
    <t>Kuntoarviointi ja -tutkimus</t>
  </si>
  <si>
    <t>Kiinteistöjohtaminen ja ylläpito</t>
  </si>
  <si>
    <t>Geotekniikka</t>
  </si>
  <si>
    <t>Rakennusautomaatio</t>
  </si>
  <si>
    <t>Valvonta ja tarkastus</t>
  </si>
  <si>
    <t>Akustiikka</t>
  </si>
  <si>
    <t>Geotekniikka ja kallionrakennustekniikka</t>
  </si>
  <si>
    <t>Vesihuoltotekniikka</t>
  </si>
  <si>
    <t>Liikennetekniikka</t>
  </si>
  <si>
    <t>Siltatekniikka</t>
  </si>
  <si>
    <t>Yhdyskuntasuunnittelu ja kaavoitus</t>
  </si>
  <si>
    <t>Mittaus ja kartoitustekniikka</t>
  </si>
  <si>
    <t>Maisemasuunnittelu</t>
  </si>
  <si>
    <t>Vesirakennustekniikka</t>
  </si>
  <si>
    <t>Puunjalostustekniikka</t>
  </si>
  <si>
    <t>Koneenrakennustekniikka</t>
  </si>
  <si>
    <t>Teollisuusautomaatio</t>
  </si>
  <si>
    <t>Maa- ja metsätaloussuunnittelu</t>
  </si>
  <si>
    <t>Logistiikka</t>
  </si>
  <si>
    <t>Tutkimus ja kehtitys</t>
  </si>
  <si>
    <t>EU-maat</t>
  </si>
  <si>
    <t>Muu Eurooppa</t>
  </si>
  <si>
    <t>Pohjois-Amerikka</t>
  </si>
  <si>
    <t>Afrikka ja Lähi-Itä</t>
  </si>
  <si>
    <t>Keski- ja Etelä-Amerikka</t>
  </si>
  <si>
    <t>Kauko-Itä ja Oseania</t>
  </si>
  <si>
    <t>Vientiliikevaihdon alueellinen jakautuminen (vastanneita 32)</t>
  </si>
  <si>
    <t>Kokonaisliikevaihto (1000 EUR), arvio</t>
  </si>
  <si>
    <t>Vientiliikevaihdon jakautuminen suoraan ja välilliseen vientiin</t>
  </si>
  <si>
    <t>Suora vienti %</t>
  </si>
  <si>
    <t>Välillinen vienti %</t>
  </si>
  <si>
    <t>Vientiliikevaihto</t>
  </si>
  <si>
    <t>Tutkimus ja kehitys</t>
  </si>
  <si>
    <t>Henkilömäärä</t>
  </si>
  <si>
    <t>Teollisuus (sis. johdon konsultoinnin)</t>
  </si>
  <si>
    <t>Liikevaihto / henkilö</t>
  </si>
  <si>
    <t>SKOL RY:N JÄSENYRITYSTEN LIIKEVAIHTO JA HENKILÖMÄÄRÄ 2018</t>
  </si>
  <si>
    <t>238 MEUR</t>
  </si>
  <si>
    <t>258MEUR</t>
  </si>
  <si>
    <t>Liikevaihto toimialoittain 2018, vienti (35 vastausta), 1000 EUR</t>
  </si>
  <si>
    <t>Liikevaihto toimialoittain 2018, kotimaa (60 vastausta), 1000 EUR</t>
  </si>
  <si>
    <t>Toimeksiantajaryhmien osuus, % vastanneiden kotimaan liikevaihdosta (60 vastausta)</t>
  </si>
  <si>
    <r>
      <t>Palkkiomuotojen osuus, % vastanneiden kotimaa</t>
    </r>
    <r>
      <rPr>
        <b/>
        <sz val="11"/>
        <rFont val="Calibri"/>
        <family val="2"/>
        <scheme val="minor"/>
      </rPr>
      <t>n liikevaihdosta (60 vastausta)</t>
    </r>
  </si>
  <si>
    <t>Liikevaihto tilaustavan mukaan, % vastanneiden kotimaan liikevaihdosta (52 vastausta)</t>
  </si>
  <si>
    <t>Investoinnit ja käyttö- ja kunnossapito % liikevaihdosta (50 vastausta)</t>
  </si>
  <si>
    <t>Liikevaihto toimialoittain 2018 ( 70 vastausta), 1000 EUR</t>
  </si>
  <si>
    <t>Vastanneiden yritysten (83 kpl) liikevaihto</t>
  </si>
  <si>
    <t xml:space="preserve">* Kokonaisliikevaihdon tiedot päivitetty 27.6 saatujen uusien tietojen mukaan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</si>
</sst>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0" x14ac:knownFonts="1">
    <font>
      <sz val="11"/>
      <color theme="1"/>
      <name val="Calibri"/>
      <family val="2"/>
      <scheme val="minor"/>
    </font>
    <font>
      <b/>
      <sz val="11"/>
      <color theme="1"/>
      <name val="Calibri"/>
      <family val="2"/>
      <scheme val="minor"/>
    </font>
    <font>
      <sz val="10"/>
      <color theme="1"/>
      <name val="Arial"/>
      <family val="2"/>
    </font>
    <font>
      <b/>
      <sz val="12"/>
      <color theme="1"/>
      <name val="Calibri"/>
      <family val="2"/>
      <scheme val="minor"/>
    </font>
    <font>
      <sz val="11"/>
      <color rgb="FFFF0000"/>
      <name val="Calibri"/>
      <family val="2"/>
      <scheme val="minor"/>
    </font>
    <font>
      <b/>
      <sz val="11"/>
      <color rgb="FFFF0000"/>
      <name val="Calibri"/>
      <family val="2"/>
      <scheme val="minor"/>
    </font>
    <font>
      <b/>
      <sz val="11"/>
      <name val="Calibri"/>
      <family val="2"/>
      <scheme val="minor"/>
    </font>
    <font>
      <sz val="11"/>
      <name val="Calibri"/>
      <family val="2"/>
      <scheme val="minor"/>
    </font>
    <font>
      <sz val="11"/>
      <color theme="1"/>
      <name val="Calibri"/>
      <family val="2"/>
      <scheme val="minor"/>
    </font>
    <font>
      <b/>
      <sz val="16"/>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0" fontId="2" fillId="0" borderId="0"/>
    <xf numFmtId="9" fontId="8" fillId="0" borderId="0" applyFont="0" applyFill="0" applyBorder="0" applyAlignment="0" applyProtection="0"/>
  </cellStyleXfs>
  <cellXfs count="28">
    <xf numFmtId="0" fontId="0" fillId="0" borderId="0" xfId="0"/>
    <xf numFmtId="0" fontId="1" fillId="0" borderId="0" xfId="0" applyFont="1"/>
    <xf numFmtId="9" fontId="0" fillId="0" borderId="0" xfId="0" applyNumberFormat="1"/>
    <xf numFmtId="0" fontId="0" fillId="0" borderId="0" xfId="0" applyFont="1"/>
    <xf numFmtId="0" fontId="0" fillId="0" borderId="0" xfId="0" applyAlignment="1">
      <alignment horizontal="left"/>
    </xf>
    <xf numFmtId="0" fontId="3" fillId="0" borderId="0" xfId="0" applyFont="1"/>
    <xf numFmtId="0" fontId="4" fillId="0" borderId="0" xfId="0" applyFont="1"/>
    <xf numFmtId="0" fontId="5" fillId="0" borderId="0" xfId="0" applyFont="1"/>
    <xf numFmtId="9" fontId="4" fillId="0" borderId="0" xfId="0" applyNumberFormat="1" applyFont="1"/>
    <xf numFmtId="0" fontId="6" fillId="0" borderId="0" xfId="0" applyFont="1"/>
    <xf numFmtId="9" fontId="7" fillId="0" borderId="0" xfId="0" applyNumberFormat="1" applyFont="1"/>
    <xf numFmtId="0" fontId="7" fillId="0" borderId="0" xfId="0" applyFont="1"/>
    <xf numFmtId="164" fontId="7" fillId="0" borderId="0" xfId="0" applyNumberFormat="1" applyFont="1"/>
    <xf numFmtId="9" fontId="4" fillId="0" borderId="0" xfId="2" applyFont="1"/>
    <xf numFmtId="9" fontId="4" fillId="0" borderId="0" xfId="0" applyNumberFormat="1" applyFont="1" applyFill="1"/>
    <xf numFmtId="0" fontId="0" fillId="0" borderId="0" xfId="0" applyFill="1"/>
    <xf numFmtId="9" fontId="0" fillId="0" borderId="0" xfId="0" applyNumberFormat="1" applyFill="1"/>
    <xf numFmtId="1" fontId="7" fillId="0" borderId="0" xfId="0" applyNumberFormat="1" applyFont="1"/>
    <xf numFmtId="9" fontId="7" fillId="0" borderId="0" xfId="0" applyNumberFormat="1" applyFont="1" applyAlignment="1">
      <alignment horizontal="right"/>
    </xf>
    <xf numFmtId="9" fontId="6" fillId="0" borderId="0" xfId="0" applyNumberFormat="1" applyFont="1"/>
    <xf numFmtId="0" fontId="1" fillId="0" borderId="0" xfId="0" applyFont="1" applyAlignment="1"/>
    <xf numFmtId="9" fontId="0" fillId="0" borderId="0" xfId="2" applyFont="1"/>
    <xf numFmtId="0" fontId="7" fillId="0" borderId="0" xfId="0" applyFont="1" applyAlignment="1">
      <alignment horizontal="left"/>
    </xf>
    <xf numFmtId="9" fontId="7" fillId="0" borderId="0" xfId="2" applyFont="1"/>
    <xf numFmtId="9" fontId="7" fillId="0" borderId="0" xfId="0" applyNumberFormat="1" applyFont="1" applyFill="1"/>
    <xf numFmtId="0" fontId="6" fillId="0" borderId="0" xfId="0" applyFont="1" applyAlignment="1"/>
    <xf numFmtId="0" fontId="7" fillId="0" borderId="0" xfId="0" applyFont="1" applyFill="1"/>
    <xf numFmtId="0" fontId="9" fillId="0" borderId="0" xfId="0" applyFont="1" applyAlignment="1"/>
  </cellXfs>
  <cellStyles count="3">
    <cellStyle name="Normaali" xfId="0" builtinId="0"/>
    <cellStyle name="Normal" xfId="1" xr:uid="{00000000-0005-0000-0000-000001000000}"/>
    <cellStyle name="Prosenttia"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50800</xdr:colOff>
      <xdr:row>2</xdr:row>
      <xdr:rowOff>114300</xdr:rowOff>
    </xdr:from>
    <xdr:to>
      <xdr:col>18</xdr:col>
      <xdr:colOff>419100</xdr:colOff>
      <xdr:row>40</xdr:row>
      <xdr:rowOff>76200</xdr:rowOff>
    </xdr:to>
    <xdr:sp macro="" textlink="">
      <xdr:nvSpPr>
        <xdr:cNvPr id="2" name="Tekstiruutu 1">
          <a:extLst>
            <a:ext uri="{FF2B5EF4-FFF2-40B4-BE49-F238E27FC236}">
              <a16:creationId xmlns:a16="http://schemas.microsoft.com/office/drawing/2014/main" id="{C2CC36F9-022C-4F7A-B0CB-3A44CC9ED78A}"/>
            </a:ext>
          </a:extLst>
        </xdr:cNvPr>
        <xdr:cNvSpPr txBox="1"/>
      </xdr:nvSpPr>
      <xdr:spPr>
        <a:xfrm>
          <a:off x="50800" y="482600"/>
          <a:ext cx="11341100" cy="695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fi-FI" sz="1200" b="1">
              <a:solidFill>
                <a:sysClr val="windowText" lastClr="000000"/>
              </a:solidFill>
              <a:effectLst/>
              <a:latin typeface="Calibri" panose="020F0502020204030204" pitchFamily="34" charset="0"/>
              <a:ea typeface="Calibri" panose="020F0502020204030204" pitchFamily="34" charset="0"/>
            </a:rPr>
            <a:t>Suunnittelu-</a:t>
          </a:r>
          <a:r>
            <a:rPr lang="fi-FI" sz="1200" b="1" baseline="0">
              <a:solidFill>
                <a:sysClr val="windowText" lastClr="000000"/>
              </a:solidFill>
              <a:effectLst/>
              <a:latin typeface="Calibri" panose="020F0502020204030204" pitchFamily="34" charset="0"/>
              <a:ea typeface="Calibri" panose="020F0502020204030204" pitchFamily="34" charset="0"/>
            </a:rPr>
            <a:t> ja konsultointiyritykset SKOL ry</a:t>
          </a:r>
        </a:p>
        <a:p>
          <a:pPr>
            <a:spcAft>
              <a:spcPts val="0"/>
            </a:spcAft>
          </a:pPr>
          <a:endParaRPr lang="fi-FI" sz="1200" b="1">
            <a:solidFill>
              <a:sysClr val="windowText" lastClr="000000"/>
            </a:solidFill>
            <a:effectLst/>
            <a:latin typeface="Calibri" panose="020F0502020204030204" pitchFamily="34" charset="0"/>
            <a:ea typeface="Calibri" panose="020F0502020204030204" pitchFamily="34" charset="0"/>
          </a:endParaRPr>
        </a:p>
        <a:p>
          <a:pPr>
            <a:spcAft>
              <a:spcPts val="0"/>
            </a:spcAft>
          </a:pPr>
          <a:r>
            <a:rPr lang="fi-FI" sz="1200" b="1">
              <a:solidFill>
                <a:sysClr val="windowText" lastClr="000000"/>
              </a:solidFill>
              <a:effectLst/>
              <a:latin typeface="Calibri" panose="020F0502020204030204" pitchFamily="34" charset="0"/>
              <a:ea typeface="Calibri" panose="020F0502020204030204" pitchFamily="34" charset="0"/>
            </a:rPr>
            <a:t>LIIKEVAIHTO- JA TILINPÄÄTÖSTILASTOISTA 2018</a:t>
          </a:r>
          <a:endParaRPr lang="fi-FI" sz="1100">
            <a:solidFill>
              <a:sysClr val="windowText" lastClr="000000"/>
            </a:solidFill>
            <a:effectLst/>
            <a:latin typeface="Calibri" panose="020F0502020204030204" pitchFamily="34" charset="0"/>
            <a:ea typeface="Calibri" panose="020F0502020204030204" pitchFamily="34" charset="0"/>
          </a:endParaRPr>
        </a:p>
        <a:p>
          <a:pPr>
            <a:spcAft>
              <a:spcPts val="0"/>
            </a:spcAft>
          </a:pPr>
          <a:r>
            <a:rPr lang="fi-FI" sz="1100">
              <a:solidFill>
                <a:srgbClr val="FF0000"/>
              </a:solidFill>
              <a:effectLst/>
              <a:latin typeface="Calibri" panose="020F0502020204030204" pitchFamily="34" charset="0"/>
              <a:ea typeface="Calibri" panose="020F0502020204030204" pitchFamily="34" charset="0"/>
            </a:rPr>
            <a:t> </a:t>
          </a:r>
        </a:p>
        <a:p>
          <a:r>
            <a:rPr lang="fi-FI" sz="1100">
              <a:solidFill>
                <a:schemeClr val="dk1"/>
              </a:solidFill>
              <a:effectLst/>
              <a:latin typeface="+mn-lt"/>
              <a:ea typeface="+mn-ea"/>
              <a:cs typeface="+mn-cs"/>
            </a:rPr>
            <a:t>Suunnittelu- ja konsultointiyritykset SKOL ry:n liikevaihtokyselyyn osallistui 83 jäsenyritystä. Vuoden 2018 lopussa SKOLin</a:t>
          </a:r>
          <a:r>
            <a:rPr lang="fi-FI" sz="1100" baseline="0">
              <a:solidFill>
                <a:schemeClr val="dk1"/>
              </a:solidFill>
              <a:effectLst/>
              <a:latin typeface="+mn-lt"/>
              <a:ea typeface="+mn-ea"/>
              <a:cs typeface="+mn-cs"/>
            </a:rPr>
            <a:t> jäsenenä oli </a:t>
          </a:r>
          <a:r>
            <a:rPr lang="fi-FI" sz="1100">
              <a:solidFill>
                <a:schemeClr val="dk1"/>
              </a:solidFill>
              <a:effectLst/>
              <a:latin typeface="+mn-lt"/>
              <a:ea typeface="+mn-ea"/>
              <a:cs typeface="+mn-cs"/>
            </a:rPr>
            <a:t> 153 jäsentä. </a:t>
          </a:r>
          <a:endParaRPr lang="fi-FI">
            <a:effectLst/>
          </a:endParaRPr>
        </a:p>
        <a:p>
          <a:r>
            <a:rPr lang="fi-FI" sz="1100" b="0">
              <a:solidFill>
                <a:sysClr val="windowText" lastClr="000000"/>
              </a:solidFill>
              <a:effectLst/>
              <a:latin typeface="+mn-lt"/>
              <a:ea typeface="+mn-ea"/>
              <a:cs typeface="+mn-cs"/>
            </a:rPr>
            <a:t> </a:t>
          </a:r>
          <a:endParaRPr lang="fi-FI" b="0">
            <a:solidFill>
              <a:sysClr val="windowText" lastClr="000000"/>
            </a:solidFill>
            <a:effectLst/>
          </a:endParaRPr>
        </a:p>
        <a:p>
          <a:r>
            <a:rPr lang="fi-FI" sz="1100" b="0">
              <a:solidFill>
                <a:sysClr val="windowText" lastClr="000000"/>
              </a:solidFill>
              <a:effectLst/>
              <a:latin typeface="+mn-lt"/>
              <a:ea typeface="+mn-ea"/>
              <a:cs typeface="+mn-cs"/>
            </a:rPr>
            <a:t>Arvion mukaan jäsenyrityksissä työskenteli vuonna 2018</a:t>
          </a:r>
          <a:r>
            <a:rPr lang="fi-FI" sz="1100" b="0" baseline="0">
              <a:solidFill>
                <a:sysClr val="windowText" lastClr="000000"/>
              </a:solidFill>
              <a:effectLst/>
              <a:latin typeface="+mn-lt"/>
              <a:ea typeface="+mn-ea"/>
              <a:cs typeface="+mn-cs"/>
            </a:rPr>
            <a:t> </a:t>
          </a:r>
          <a:r>
            <a:rPr lang="fi-FI" sz="1100" b="0">
              <a:solidFill>
                <a:sysClr val="windowText" lastClr="000000"/>
              </a:solidFill>
              <a:effectLst/>
              <a:latin typeface="+mn-lt"/>
              <a:ea typeface="+mn-ea"/>
              <a:cs typeface="+mn-cs"/>
            </a:rPr>
            <a:t>keskimäärin 18865</a:t>
          </a:r>
          <a:r>
            <a:rPr lang="fi-FI" sz="1100" b="0" baseline="0">
              <a:solidFill>
                <a:sysClr val="windowText" lastClr="000000"/>
              </a:solidFill>
              <a:effectLst/>
              <a:latin typeface="+mn-lt"/>
              <a:ea typeface="+mn-ea"/>
              <a:cs typeface="+mn-cs"/>
            </a:rPr>
            <a:t> </a:t>
          </a:r>
          <a:r>
            <a:rPr lang="fi-FI" sz="1100" b="0">
              <a:solidFill>
                <a:sysClr val="windowText" lastClr="000000"/>
              </a:solidFill>
              <a:effectLst/>
              <a:latin typeface="+mn-lt"/>
              <a:ea typeface="+mn-ea"/>
              <a:cs typeface="+mn-cs"/>
            </a:rPr>
            <a:t>henkeä ja niiden kokonaisliikevaihto oli 2</a:t>
          </a:r>
          <a:r>
            <a:rPr lang="fi-FI" sz="1100" b="0" baseline="0">
              <a:solidFill>
                <a:sysClr val="windowText" lastClr="000000"/>
              </a:solidFill>
              <a:effectLst/>
              <a:latin typeface="+mn-lt"/>
              <a:ea typeface="+mn-ea"/>
              <a:cs typeface="+mn-cs"/>
            </a:rPr>
            <a:t> 020</a:t>
          </a:r>
          <a:r>
            <a:rPr lang="fi-FI" sz="1100" b="0">
              <a:solidFill>
                <a:sysClr val="windowText" lastClr="000000"/>
              </a:solidFill>
              <a:effectLst/>
              <a:latin typeface="+mn-lt"/>
              <a:ea typeface="+mn-ea"/>
              <a:cs typeface="+mn-cs"/>
            </a:rPr>
            <a:t> miljoonaa euroa</a:t>
          </a:r>
          <a:r>
            <a:rPr lang="fi-FI" sz="1100">
              <a:solidFill>
                <a:srgbClr val="FF0000"/>
              </a:solidFill>
              <a:effectLst/>
              <a:latin typeface="+mn-lt"/>
              <a:ea typeface="+mn-ea"/>
              <a:cs typeface="+mn-cs"/>
            </a:rPr>
            <a:t>. </a:t>
          </a:r>
          <a:r>
            <a:rPr lang="fi-FI" sz="1100" b="0">
              <a:solidFill>
                <a:sysClr val="windowText" lastClr="000000"/>
              </a:solidFill>
              <a:effectLst/>
              <a:latin typeface="+mn-lt"/>
              <a:ea typeface="+mn-ea"/>
              <a:cs typeface="+mn-cs"/>
            </a:rPr>
            <a:t>Vastanneiden yhritysten yhteenlaskettu</a:t>
          </a:r>
          <a:r>
            <a:rPr lang="fi-FI" sz="1100" b="0" baseline="0">
              <a:solidFill>
                <a:sysClr val="windowText" lastClr="000000"/>
              </a:solidFill>
              <a:effectLst/>
              <a:latin typeface="+mn-lt"/>
              <a:ea typeface="+mn-ea"/>
              <a:cs typeface="+mn-cs"/>
            </a:rPr>
            <a:t> </a:t>
          </a:r>
          <a:r>
            <a:rPr lang="fi-FI" sz="1100" b="0">
              <a:solidFill>
                <a:sysClr val="windowText" lastClr="000000"/>
              </a:solidFill>
              <a:effectLst/>
              <a:latin typeface="+mn-lt"/>
              <a:ea typeface="+mn-ea"/>
              <a:cs typeface="+mn-cs"/>
            </a:rPr>
            <a:t>kokonaisliikevaihto 1 9</a:t>
          </a:r>
          <a:r>
            <a:rPr lang="fi-FI" sz="1100" b="0" baseline="0">
              <a:solidFill>
                <a:sysClr val="windowText" lastClr="000000"/>
              </a:solidFill>
              <a:effectLst/>
              <a:latin typeface="+mn-lt"/>
              <a:ea typeface="+mn-ea"/>
              <a:cs typeface="+mn-cs"/>
            </a:rPr>
            <a:t>63 </a:t>
          </a:r>
          <a:r>
            <a:rPr lang="fi-FI" sz="1100" b="0">
              <a:solidFill>
                <a:sysClr val="windowText" lastClr="000000"/>
              </a:solidFill>
              <a:effectLst/>
              <a:latin typeface="+mn-lt"/>
              <a:ea typeface="+mn-ea"/>
              <a:cs typeface="+mn-cs"/>
            </a:rPr>
            <a:t>MEUR.</a:t>
          </a:r>
          <a:r>
            <a:rPr lang="fi-FI" sz="1100">
              <a:solidFill>
                <a:srgbClr val="FF0000"/>
              </a:solidFill>
              <a:effectLst/>
              <a:latin typeface="+mn-lt"/>
              <a:ea typeface="+mn-ea"/>
              <a:cs typeface="+mn-cs"/>
            </a:rPr>
            <a:t> </a:t>
          </a:r>
          <a:r>
            <a:rPr lang="fi-FI" sz="1100">
              <a:solidFill>
                <a:sysClr val="windowText" lastClr="000000"/>
              </a:solidFill>
              <a:effectLst/>
              <a:latin typeface="+mn-lt"/>
              <a:ea typeface="+mn-ea"/>
              <a:cs typeface="+mn-cs"/>
            </a:rPr>
            <a:t>On syytä huomata, että luvut eivät sovellu edellisen vuoden lukujen vertailuun suoraan vuosittaisten jäsenkunnassa tapahtuvien muutosten vuoksi. Yksittäisten yritysten osalta on myös mahdollista, että raportoidut yhtiöt ovat muuttuneet sekä yhtiö on ostanut tai myynyt yrityksiä. </a:t>
          </a:r>
          <a:endParaRPr lang="fi-FI">
            <a:solidFill>
              <a:sysClr val="windowText" lastClr="000000"/>
            </a:solidFill>
            <a:effectLst/>
          </a:endParaRPr>
        </a:p>
        <a:p>
          <a:r>
            <a:rPr lang="fi-FI" sz="1100">
              <a:solidFill>
                <a:sysClr val="windowText" lastClr="000000"/>
              </a:solidFill>
              <a:effectLst/>
              <a:latin typeface="+mn-lt"/>
              <a:ea typeface="+mn-ea"/>
              <a:cs typeface="+mn-cs"/>
            </a:rPr>
            <a:t> </a:t>
          </a:r>
          <a:endParaRPr lang="fi-FI">
            <a:solidFill>
              <a:sysClr val="windowText" lastClr="000000"/>
            </a:solidFill>
            <a:effectLst/>
          </a:endParaRPr>
        </a:p>
        <a:p>
          <a:r>
            <a:rPr lang="fi-FI" sz="1100">
              <a:solidFill>
                <a:schemeClr val="dk1"/>
              </a:solidFill>
              <a:effectLst/>
              <a:latin typeface="+mn-lt"/>
              <a:ea typeface="+mn-ea"/>
              <a:cs typeface="+mn-cs"/>
            </a:rPr>
            <a:t>Perinteisesti SKOLin tilastoissa tunnusluvut on jaettu kolmeen pääkategoriaan: teollisuuteen, talonrakentamiseen ja yhdyskuntaan. Näistä suurin toimiala on teollisuus, arvion mukaan liikevaihto oli vuonna 2018 noin 795 miljoonaa euroa. Toiseksi suurin oli talonrakentaminen noin 603 miljoonan euron liikevaihdolla ja kolmanneksi suurin oli yhdyskuntasektori noin 374 miljoonan euron liikevaihdolla. </a:t>
          </a:r>
          <a:endParaRPr lang="fi-FI">
            <a:effectLst/>
          </a:endParaRPr>
        </a:p>
        <a:p>
          <a:r>
            <a:rPr lang="fi-FI" sz="1100">
              <a:solidFill>
                <a:schemeClr val="dk1"/>
              </a:solidFill>
              <a:effectLst/>
              <a:latin typeface="+mn-lt"/>
              <a:ea typeface="+mn-ea"/>
              <a:cs typeface="+mn-cs"/>
            </a:rPr>
            <a:t> </a:t>
          </a:r>
          <a:endParaRPr lang="fi-FI">
            <a:effectLst/>
          </a:endParaRPr>
        </a:p>
        <a:p>
          <a:r>
            <a:rPr lang="fi-FI" sz="1100">
              <a:solidFill>
                <a:schemeClr val="dk1"/>
              </a:solidFill>
              <a:effectLst/>
              <a:latin typeface="+mn-lt"/>
              <a:ea typeface="+mn-ea"/>
              <a:cs typeface="+mn-cs"/>
            </a:rPr>
            <a:t>Suurimpina toimialoina säilyivät edellisten vuosien tapaan prosessisuunnittelu ja rakennetekniikka. Lisäksi LVI-tekniikka, rakennuttaminen (talonrakennus) ja sähkö- ja teletekniikka säilyivät suurina toimialoina. </a:t>
          </a:r>
          <a:endParaRPr lang="fi-FI">
            <a:effectLst/>
          </a:endParaRPr>
        </a:p>
        <a:p>
          <a:r>
            <a:rPr lang="fi-FI" sz="1100">
              <a:solidFill>
                <a:schemeClr val="dk1"/>
              </a:solidFill>
              <a:effectLst/>
              <a:latin typeface="+mn-lt"/>
              <a:ea typeface="+mn-ea"/>
              <a:cs typeface="+mn-cs"/>
            </a:rPr>
            <a:t> </a:t>
          </a:r>
          <a:endParaRPr lang="fi-FI">
            <a:effectLst/>
          </a:endParaRPr>
        </a:p>
        <a:p>
          <a:r>
            <a:rPr lang="fi-FI" sz="1100">
              <a:solidFill>
                <a:schemeClr val="dk1"/>
              </a:solidFill>
              <a:effectLst/>
              <a:latin typeface="+mn-lt"/>
              <a:ea typeface="+mn-ea"/>
              <a:cs typeface="+mn-cs"/>
            </a:rPr>
            <a:t>Selvästi suurimpana toimeksiantajaryhmänä säilyi teollisuus lähes 36 % osuudella. Kuntasektori työllisti SKOL-yrityksiä 19 % osuudella ja valtio 14 %:lla. </a:t>
          </a:r>
          <a:endParaRPr lang="fi-FI">
            <a:effectLst/>
          </a:endParaRPr>
        </a:p>
        <a:p>
          <a:r>
            <a:rPr lang="fi-FI" sz="1100">
              <a:solidFill>
                <a:schemeClr val="dk1"/>
              </a:solidFill>
              <a:effectLst/>
              <a:latin typeface="+mn-lt"/>
              <a:ea typeface="+mn-ea"/>
              <a:cs typeface="+mn-cs"/>
            </a:rPr>
            <a:t> </a:t>
          </a:r>
          <a:endParaRPr lang="fi-FI">
            <a:effectLst/>
          </a:endParaRPr>
        </a:p>
        <a:p>
          <a:r>
            <a:rPr lang="fi-FI" sz="1100">
              <a:solidFill>
                <a:schemeClr val="dk1"/>
              </a:solidFill>
              <a:effectLst/>
              <a:latin typeface="+mn-lt"/>
              <a:ea typeface="+mn-ea"/>
              <a:cs typeface="+mn-cs"/>
            </a:rPr>
            <a:t>Kyselyn perusteella suurimmat</a:t>
          </a:r>
          <a:r>
            <a:rPr lang="fi-FI" sz="1100" baseline="0">
              <a:solidFill>
                <a:schemeClr val="dk1"/>
              </a:solidFill>
              <a:effectLst/>
              <a:latin typeface="+mn-lt"/>
              <a:ea typeface="+mn-ea"/>
              <a:cs typeface="+mn-cs"/>
            </a:rPr>
            <a:t> alan yritykset olivat kokonaisliikevaihdolla mitattuna järjestyksessä suurimmasta alkaen Ramboll Finland, Sweco Finland (sisältäen Sweco PM), Neste Engineering Solutions, Pöyry Finland, Etteplan Group,Sitowise, FCG Finnish Consulting Group, Granlund oy (konserni), Elomatic Yhtiöt ja A-Insinöörit (konserni). </a:t>
          </a:r>
          <a:endParaRPr lang="fi-FI">
            <a:effectLst/>
          </a:endParaRPr>
        </a:p>
        <a:p>
          <a:endParaRPr lang="fi-FI" sz="1100" baseline="0">
            <a:solidFill>
              <a:schemeClr val="dk1"/>
            </a:solidFill>
            <a:effectLst/>
            <a:latin typeface="+mn-lt"/>
            <a:ea typeface="+mn-ea"/>
            <a:cs typeface="+mn-cs"/>
          </a:endParaRPr>
        </a:p>
        <a:p>
          <a:r>
            <a:rPr lang="fi-FI" sz="1100" baseline="0">
              <a:solidFill>
                <a:schemeClr val="dk1"/>
              </a:solidFill>
              <a:effectLst/>
              <a:latin typeface="+mn-lt"/>
              <a:ea typeface="+mn-ea"/>
              <a:cs typeface="+mn-cs"/>
            </a:rPr>
            <a:t>Kotimaan liikevaihdon suhteen suurimmat olivat Ramboll Finland, Sweco Finland (sisältäen Sweco PM), Neste Engineering Solutions, Pöyry Finland ja Etteplan Group.</a:t>
          </a:r>
          <a:endParaRPr lang="fi-FI">
            <a:effectLst/>
          </a:endParaRPr>
        </a:p>
        <a:p>
          <a:endParaRPr lang="fi-FI" sz="1100" baseline="0">
            <a:solidFill>
              <a:schemeClr val="dk1"/>
            </a:solidFill>
            <a:effectLst/>
            <a:latin typeface="+mn-lt"/>
            <a:ea typeface="+mn-ea"/>
            <a:cs typeface="+mn-cs"/>
          </a:endParaRPr>
        </a:p>
        <a:p>
          <a:r>
            <a:rPr lang="fi-FI" sz="1100" baseline="0">
              <a:solidFill>
                <a:schemeClr val="dk1"/>
              </a:solidFill>
              <a:effectLst/>
              <a:latin typeface="+mn-lt"/>
              <a:ea typeface="+mn-ea"/>
              <a:cs typeface="+mn-cs"/>
            </a:rPr>
            <a:t>Vientiliikevaihdolla suurimmat olivat Deltamarin, Pöyry Finland, Elomatic Yhtiöt, Citec ja  FCG Finnish Consulting Group.</a:t>
          </a:r>
        </a:p>
        <a:p>
          <a:endParaRPr lang="fi-FI">
            <a:effectLst/>
          </a:endParaRPr>
        </a:p>
        <a:p>
          <a:r>
            <a:rPr lang="fi-FI" sz="1100">
              <a:solidFill>
                <a:schemeClr val="dk1"/>
              </a:solidFill>
              <a:effectLst/>
              <a:latin typeface="+mn-lt"/>
              <a:ea typeface="+mn-ea"/>
              <a:cs typeface="+mn-cs"/>
            </a:rPr>
            <a:t>Lisätiedot:</a:t>
          </a:r>
          <a:r>
            <a:rPr lang="fi-FI" sz="1100" baseline="0">
              <a:solidFill>
                <a:schemeClr val="dk1"/>
              </a:solidFill>
              <a:effectLst/>
              <a:latin typeface="+mn-lt"/>
              <a:ea typeface="+mn-ea"/>
              <a:cs typeface="+mn-cs"/>
            </a:rPr>
            <a:t> skolry@teknologiateollisuus.fi</a:t>
          </a:r>
          <a:endParaRPr lang="fi-FI">
            <a:effectLst/>
          </a:endParaRPr>
        </a:p>
        <a:p>
          <a:pPr>
            <a:spcAft>
              <a:spcPts val="0"/>
            </a:spcAft>
          </a:pPr>
          <a:endParaRPr lang="fi-FI" sz="1100">
            <a:effectLst/>
            <a:latin typeface="Calibri" panose="020F0502020204030204" pitchFamily="34" charset="0"/>
            <a:ea typeface="Calibri" panose="020F0502020204030204" pitchFamily="34" charset="0"/>
          </a:endParaRPr>
        </a:p>
        <a:p>
          <a:endParaRPr lang="fi-FI" sz="1100"/>
        </a:p>
      </xdr:txBody>
    </xdr:sp>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topLeftCell="A4" workbookViewId="0">
      <selection activeCell="A2" sqref="A2"/>
    </sheetView>
  </sheetViews>
  <sheetFormatPr defaultRowHeight="14.4" x14ac:dyDescent="0.3"/>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208"/>
  <sheetViews>
    <sheetView zoomScaleNormal="100" workbookViewId="0">
      <selection activeCell="C10" sqref="C10"/>
    </sheetView>
  </sheetViews>
  <sheetFormatPr defaultRowHeight="14.4" x14ac:dyDescent="0.3"/>
  <cols>
    <col min="1" max="1" width="47.109375" customWidth="1"/>
    <col min="2" max="2" width="16" customWidth="1"/>
    <col min="3" max="3" width="13.6640625" customWidth="1"/>
    <col min="4" max="4" width="15" customWidth="1"/>
    <col min="5" max="5" width="13.33203125" customWidth="1"/>
    <col min="6" max="6" width="14.6640625" customWidth="1"/>
    <col min="7" max="7" width="13.33203125" customWidth="1"/>
    <col min="12" max="12" width="28.88671875" customWidth="1"/>
    <col min="19" max="19" width="13.33203125" bestFit="1" customWidth="1"/>
  </cols>
  <sheetData>
    <row r="1" spans="1:16" ht="15.6" x14ac:dyDescent="0.3">
      <c r="A1" s="5" t="s">
        <v>84</v>
      </c>
    </row>
    <row r="2" spans="1:16" x14ac:dyDescent="0.3">
      <c r="A2" s="1"/>
    </row>
    <row r="3" spans="1:16" x14ac:dyDescent="0.3">
      <c r="A3" s="1" t="s">
        <v>75</v>
      </c>
      <c r="B3" s="9">
        <v>2018</v>
      </c>
      <c r="D3" s="6"/>
      <c r="E3" s="6"/>
      <c r="F3" s="6"/>
      <c r="G3" s="6"/>
      <c r="H3" s="6"/>
      <c r="I3" s="6"/>
    </row>
    <row r="4" spans="1:16" x14ac:dyDescent="0.3">
      <c r="A4" t="s">
        <v>0</v>
      </c>
      <c r="B4" s="17">
        <v>2020060.8262908238</v>
      </c>
      <c r="D4" s="6"/>
      <c r="E4" s="6"/>
      <c r="F4" s="6"/>
      <c r="G4" s="6"/>
      <c r="H4" s="6"/>
      <c r="I4" s="6"/>
    </row>
    <row r="5" spans="1:16" x14ac:dyDescent="0.3">
      <c r="A5" t="s">
        <v>82</v>
      </c>
      <c r="B5" s="11">
        <v>795324</v>
      </c>
      <c r="D5" s="6"/>
      <c r="E5" s="6"/>
      <c r="F5" s="6"/>
      <c r="G5" s="6"/>
      <c r="H5" s="6"/>
      <c r="I5" s="6"/>
    </row>
    <row r="6" spans="1:16" x14ac:dyDescent="0.3">
      <c r="A6" t="s">
        <v>2</v>
      </c>
      <c r="B6" s="26">
        <v>603726</v>
      </c>
      <c r="D6" s="6"/>
      <c r="E6" s="6"/>
      <c r="F6" s="6"/>
      <c r="G6" s="7"/>
      <c r="H6" s="6"/>
      <c r="I6" s="6"/>
    </row>
    <row r="7" spans="1:16" x14ac:dyDescent="0.3">
      <c r="A7" s="3" t="s">
        <v>3</v>
      </c>
      <c r="B7" s="11">
        <v>374262</v>
      </c>
      <c r="D7" s="6"/>
      <c r="F7" s="6"/>
      <c r="G7" s="6"/>
      <c r="H7" s="6"/>
      <c r="I7" s="6"/>
    </row>
    <row r="8" spans="1:16" x14ac:dyDescent="0.3">
      <c r="A8" t="s">
        <v>81</v>
      </c>
      <c r="B8" s="11">
        <v>18865</v>
      </c>
      <c r="D8" s="6"/>
      <c r="E8" s="6"/>
      <c r="F8" s="6"/>
      <c r="G8" s="6"/>
      <c r="H8" s="6"/>
      <c r="I8" s="6"/>
    </row>
    <row r="9" spans="1:16" x14ac:dyDescent="0.3">
      <c r="A9" t="s">
        <v>83</v>
      </c>
      <c r="B9" s="12">
        <v>107.07982116569434</v>
      </c>
      <c r="D9" s="6"/>
      <c r="E9" s="6"/>
      <c r="F9" s="6"/>
      <c r="G9" s="6"/>
      <c r="H9" s="6"/>
      <c r="I9" s="6"/>
    </row>
    <row r="10" spans="1:16" x14ac:dyDescent="0.3">
      <c r="A10" s="11" t="s">
        <v>94</v>
      </c>
      <c r="B10" s="11">
        <v>1963951</v>
      </c>
      <c r="C10" s="6" t="s">
        <v>95</v>
      </c>
      <c r="D10" s="6"/>
      <c r="E10" s="6"/>
      <c r="G10" s="6"/>
      <c r="H10" s="6"/>
      <c r="I10" s="6"/>
    </row>
    <row r="11" spans="1:16" x14ac:dyDescent="0.3">
      <c r="B11" s="6"/>
      <c r="C11" s="6"/>
      <c r="D11" s="6"/>
      <c r="E11" s="6"/>
      <c r="F11" s="6"/>
      <c r="G11" s="6"/>
      <c r="H11" s="6"/>
      <c r="I11" s="6"/>
    </row>
    <row r="12" spans="1:16" x14ac:dyDescent="0.3">
      <c r="A12" s="1" t="s">
        <v>75</v>
      </c>
      <c r="B12" s="9">
        <v>2017</v>
      </c>
      <c r="C12" s="6"/>
      <c r="D12" s="6"/>
      <c r="F12" s="6"/>
      <c r="G12" s="6"/>
      <c r="H12" s="6"/>
      <c r="I12" s="6"/>
    </row>
    <row r="13" spans="1:16" x14ac:dyDescent="0.3">
      <c r="A13" t="s">
        <v>0</v>
      </c>
      <c r="B13" s="11">
        <v>1895625</v>
      </c>
      <c r="C13" s="6"/>
      <c r="D13" s="6"/>
      <c r="E13" s="6"/>
      <c r="F13" s="6"/>
      <c r="G13" s="6"/>
      <c r="H13" s="6"/>
      <c r="I13" s="6"/>
    </row>
    <row r="14" spans="1:16" x14ac:dyDescent="0.3">
      <c r="A14" t="s">
        <v>81</v>
      </c>
      <c r="B14" s="11">
        <v>18376</v>
      </c>
      <c r="C14" s="6"/>
      <c r="D14" s="6"/>
      <c r="E14" s="6"/>
      <c r="F14" s="6"/>
      <c r="G14" s="6"/>
      <c r="H14" s="6"/>
      <c r="I14" s="6"/>
    </row>
    <row r="15" spans="1:16" x14ac:dyDescent="0.3">
      <c r="A15" t="s">
        <v>83</v>
      </c>
      <c r="B15" s="12">
        <f>B13/B14</f>
        <v>103.15765128428384</v>
      </c>
      <c r="C15" s="6"/>
      <c r="D15" s="6"/>
      <c r="E15" s="6"/>
      <c r="F15" s="6"/>
      <c r="G15" s="6"/>
    </row>
    <row r="16" spans="1:16" x14ac:dyDescent="0.3">
      <c r="A16" s="1"/>
      <c r="B16" s="6"/>
      <c r="C16" s="6"/>
      <c r="D16" s="6"/>
      <c r="E16" s="6"/>
      <c r="F16" s="6"/>
      <c r="G16" s="6"/>
      <c r="N16" s="6"/>
      <c r="O16" s="6"/>
      <c r="P16" s="15"/>
    </row>
    <row r="17" spans="1:16" x14ac:dyDescent="0.3">
      <c r="A17" s="1" t="s">
        <v>5</v>
      </c>
      <c r="B17" s="9">
        <v>2018</v>
      </c>
      <c r="C17" s="9">
        <v>2017</v>
      </c>
      <c r="D17" s="9">
        <v>2016</v>
      </c>
      <c r="E17" s="9">
        <v>2015</v>
      </c>
      <c r="F17" s="9">
        <v>2014</v>
      </c>
      <c r="G17" s="6"/>
      <c r="N17" s="6"/>
      <c r="O17" s="6"/>
      <c r="P17" s="15"/>
    </row>
    <row r="18" spans="1:16" x14ac:dyDescent="0.3">
      <c r="A18" t="s">
        <v>6</v>
      </c>
      <c r="B18" s="23">
        <v>0.13</v>
      </c>
      <c r="C18" s="10">
        <v>0.14699999999999999</v>
      </c>
      <c r="D18" s="10">
        <v>0.13</v>
      </c>
      <c r="E18" s="10">
        <v>0.14000000000000001</v>
      </c>
      <c r="F18" s="10">
        <v>0.14000000000000001</v>
      </c>
      <c r="G18" s="6"/>
      <c r="N18" s="6"/>
      <c r="O18" s="13"/>
      <c r="P18" s="15"/>
    </row>
    <row r="19" spans="1:16" x14ac:dyDescent="0.3">
      <c r="A19" t="s">
        <v>7</v>
      </c>
      <c r="B19" s="10">
        <v>0.11</v>
      </c>
      <c r="C19" s="10">
        <v>0.13300000000000001</v>
      </c>
      <c r="D19" s="10">
        <v>0.13</v>
      </c>
      <c r="E19" s="10">
        <v>0.14000000000000001</v>
      </c>
      <c r="F19" s="10">
        <v>0.14000000000000001</v>
      </c>
      <c r="G19" s="6"/>
      <c r="N19" s="6"/>
      <c r="O19" s="13"/>
      <c r="P19" s="15"/>
    </row>
    <row r="20" spans="1:16" x14ac:dyDescent="0.3">
      <c r="A20" t="s">
        <v>10</v>
      </c>
      <c r="B20" s="10">
        <v>0.06</v>
      </c>
      <c r="C20" s="10">
        <v>4.9000000000000002E-2</v>
      </c>
      <c r="D20" s="10">
        <v>0.04</v>
      </c>
      <c r="E20" s="10">
        <v>0.06</v>
      </c>
      <c r="F20" s="10">
        <v>0.05</v>
      </c>
      <c r="G20" s="6"/>
      <c r="N20" s="6"/>
      <c r="O20" s="13"/>
      <c r="P20" s="15"/>
    </row>
    <row r="21" spans="1:16" x14ac:dyDescent="0.3">
      <c r="A21" t="s">
        <v>8</v>
      </c>
      <c r="B21" s="10">
        <v>0.06</v>
      </c>
      <c r="C21" s="10">
        <v>7.2999999999999995E-2</v>
      </c>
      <c r="D21" s="10">
        <v>7.0000000000000007E-2</v>
      </c>
      <c r="E21" s="10">
        <v>0.06</v>
      </c>
      <c r="F21" s="10">
        <v>0.06</v>
      </c>
      <c r="G21" s="6"/>
      <c r="N21" s="6"/>
      <c r="O21" s="13"/>
      <c r="P21" s="15"/>
    </row>
    <row r="22" spans="1:16" x14ac:dyDescent="0.3">
      <c r="A22" t="s">
        <v>9</v>
      </c>
      <c r="B22" s="10">
        <v>0.04</v>
      </c>
      <c r="C22" s="10">
        <v>5.2999999999999999E-2</v>
      </c>
      <c r="D22" s="10">
        <v>0.05</v>
      </c>
      <c r="E22" s="10">
        <v>0.06</v>
      </c>
      <c r="F22" s="10">
        <v>0.06</v>
      </c>
      <c r="G22" s="6"/>
      <c r="N22" s="6"/>
      <c r="O22" s="13"/>
      <c r="P22" s="15"/>
    </row>
    <row r="23" spans="1:16" x14ac:dyDescent="0.3">
      <c r="A23" t="s">
        <v>16</v>
      </c>
      <c r="B23" s="10">
        <v>0.03</v>
      </c>
      <c r="C23" s="10">
        <v>2.8000000000000001E-2</v>
      </c>
      <c r="D23" s="10">
        <v>0.03</v>
      </c>
      <c r="E23" s="10">
        <v>0.05</v>
      </c>
      <c r="F23" s="10">
        <v>0.06</v>
      </c>
      <c r="G23" s="6"/>
      <c r="N23" s="6"/>
      <c r="O23" s="13"/>
      <c r="P23" s="15"/>
    </row>
    <row r="24" spans="1:16" x14ac:dyDescent="0.3">
      <c r="A24" t="s">
        <v>18</v>
      </c>
      <c r="B24" s="10">
        <v>0.03</v>
      </c>
      <c r="C24" s="10">
        <v>2.5000000000000001E-2</v>
      </c>
      <c r="D24" s="10">
        <v>0.03</v>
      </c>
      <c r="E24" s="10">
        <v>0.04</v>
      </c>
      <c r="F24" s="10">
        <v>0.04</v>
      </c>
      <c r="G24" s="6"/>
      <c r="N24" s="6"/>
      <c r="O24" s="13"/>
      <c r="P24" s="15"/>
    </row>
    <row r="25" spans="1:16" x14ac:dyDescent="0.3">
      <c r="A25" t="s">
        <v>12</v>
      </c>
      <c r="B25" s="10">
        <v>3.0630167160143825E-2</v>
      </c>
      <c r="C25" s="10">
        <v>3.7999999999999999E-2</v>
      </c>
      <c r="D25" s="10"/>
      <c r="E25" s="10"/>
      <c r="F25" s="10"/>
      <c r="G25" s="6"/>
      <c r="N25" s="6"/>
      <c r="O25" s="13"/>
      <c r="P25" s="15"/>
    </row>
    <row r="26" spans="1:16" x14ac:dyDescent="0.3">
      <c r="A26" t="s">
        <v>14</v>
      </c>
      <c r="B26" s="10">
        <v>3.17437905062075E-2</v>
      </c>
      <c r="C26" s="10">
        <v>3.2000000000000001E-2</v>
      </c>
      <c r="D26" s="10">
        <v>0.04</v>
      </c>
      <c r="E26" s="10">
        <v>0.04</v>
      </c>
      <c r="F26" s="10">
        <v>0.04</v>
      </c>
      <c r="G26" s="6"/>
      <c r="N26" s="6"/>
      <c r="O26" s="13"/>
      <c r="P26" s="15"/>
    </row>
    <row r="27" spans="1:16" x14ac:dyDescent="0.3">
      <c r="A27" t="s">
        <v>17</v>
      </c>
      <c r="B27" s="10">
        <v>2.6599999999999999E-2</v>
      </c>
      <c r="C27" s="10">
        <v>2.5999999999999999E-2</v>
      </c>
      <c r="D27" s="10">
        <v>0.05</v>
      </c>
      <c r="E27" s="10">
        <v>0.06</v>
      </c>
      <c r="F27" s="10">
        <v>7.0000000000000007E-2</v>
      </c>
      <c r="G27" s="6"/>
      <c r="N27" s="6"/>
      <c r="O27" s="13"/>
      <c r="P27" s="15"/>
    </row>
    <row r="28" spans="1:16" x14ac:dyDescent="0.3">
      <c r="A28" t="s">
        <v>13</v>
      </c>
      <c r="B28" s="24">
        <v>0.02</v>
      </c>
      <c r="C28" s="10">
        <v>3.3000000000000002E-2</v>
      </c>
      <c r="D28" s="10">
        <v>0.04</v>
      </c>
      <c r="E28" s="10">
        <v>0.05</v>
      </c>
      <c r="F28" s="10">
        <v>0.05</v>
      </c>
      <c r="G28" s="6"/>
      <c r="N28" s="6"/>
      <c r="O28" s="13"/>
      <c r="P28" s="15"/>
    </row>
    <row r="29" spans="1:16" x14ac:dyDescent="0.3">
      <c r="A29" t="s">
        <v>11</v>
      </c>
      <c r="B29" s="10">
        <v>1.647781931184953E-2</v>
      </c>
      <c r="C29" s="10">
        <v>4.2000000000000003E-2</v>
      </c>
      <c r="D29" s="10"/>
    </row>
    <row r="30" spans="1:16" x14ac:dyDescent="0.3">
      <c r="A30" t="s">
        <v>15</v>
      </c>
      <c r="B30" s="10">
        <v>1.6299999999999999E-2</v>
      </c>
      <c r="C30" s="10">
        <v>2.8000000000000001E-2</v>
      </c>
      <c r="D30" s="10">
        <v>0.03</v>
      </c>
      <c r="E30" s="10"/>
      <c r="F30" s="10"/>
    </row>
    <row r="31" spans="1:16" x14ac:dyDescent="0.3">
      <c r="A31" s="11" t="s">
        <v>63</v>
      </c>
      <c r="B31" s="10">
        <v>3.9118629125977564E-2</v>
      </c>
      <c r="E31" s="10"/>
      <c r="F31" s="10"/>
      <c r="G31" s="6"/>
      <c r="N31" s="6"/>
      <c r="O31" s="13"/>
      <c r="P31" s="15"/>
    </row>
    <row r="32" spans="1:16" x14ac:dyDescent="0.3">
      <c r="A32" s="11" t="s">
        <v>55</v>
      </c>
      <c r="B32" s="10">
        <v>2.8469836093551727E-2</v>
      </c>
    </row>
    <row r="33" spans="1:16" x14ac:dyDescent="0.3">
      <c r="A33" s="11" t="s">
        <v>62</v>
      </c>
      <c r="B33" s="10">
        <v>3.5799999999999998E-2</v>
      </c>
      <c r="G33" s="6"/>
      <c r="N33" s="6"/>
      <c r="O33" s="13"/>
      <c r="P33" s="15"/>
    </row>
    <row r="34" spans="1:16" x14ac:dyDescent="0.3">
      <c r="G34" s="6"/>
      <c r="N34" s="6"/>
      <c r="O34" s="13"/>
      <c r="P34" s="15"/>
    </row>
    <row r="35" spans="1:16" x14ac:dyDescent="0.3">
      <c r="G35" s="6"/>
      <c r="N35" s="6"/>
      <c r="O35" s="13"/>
      <c r="P35" s="15"/>
    </row>
    <row r="36" spans="1:16" x14ac:dyDescent="0.3">
      <c r="B36" s="6"/>
      <c r="C36" s="8"/>
      <c r="D36" s="6"/>
      <c r="E36" s="6"/>
      <c r="F36" s="6"/>
      <c r="G36" s="6"/>
      <c r="N36" s="6"/>
      <c r="O36" s="6"/>
      <c r="P36" s="15"/>
    </row>
    <row r="37" spans="1:16" x14ac:dyDescent="0.3">
      <c r="A37" s="9" t="s">
        <v>89</v>
      </c>
      <c r="B37" s="6"/>
      <c r="C37" s="6"/>
      <c r="D37" s="6"/>
      <c r="E37" s="6"/>
      <c r="F37" s="6"/>
      <c r="G37" s="6"/>
      <c r="N37" s="6"/>
      <c r="O37" s="6"/>
      <c r="P37" s="15"/>
    </row>
    <row r="38" spans="1:16" x14ac:dyDescent="0.3">
      <c r="B38" s="10" t="s">
        <v>1</v>
      </c>
      <c r="C38" s="10" t="s">
        <v>20</v>
      </c>
      <c r="D38" s="10" t="s">
        <v>21</v>
      </c>
      <c r="E38" s="10" t="s">
        <v>22</v>
      </c>
      <c r="F38" s="11" t="s">
        <v>23</v>
      </c>
      <c r="G38" s="10" t="s">
        <v>24</v>
      </c>
      <c r="H38" s="10" t="s">
        <v>25</v>
      </c>
      <c r="I38" s="8"/>
      <c r="J38" s="2"/>
      <c r="P38" s="15"/>
    </row>
    <row r="39" spans="1:16" x14ac:dyDescent="0.3">
      <c r="A39" s="22">
        <v>2018</v>
      </c>
      <c r="B39" s="10">
        <v>0.36125719230865511</v>
      </c>
      <c r="C39" s="10">
        <v>0.13871169615110912</v>
      </c>
      <c r="D39" s="10">
        <v>0.19192816452640726</v>
      </c>
      <c r="E39" s="10">
        <v>0.12949695857873902</v>
      </c>
      <c r="F39" s="23">
        <v>5.87056884054084E-2</v>
      </c>
      <c r="G39" s="23">
        <v>6.4761353030156732E-2</v>
      </c>
      <c r="H39" s="23">
        <v>5.5138946999524388E-2</v>
      </c>
      <c r="I39" s="8"/>
      <c r="J39" s="2"/>
    </row>
    <row r="40" spans="1:16" x14ac:dyDescent="0.3">
      <c r="A40" s="4">
        <v>2017</v>
      </c>
      <c r="B40" s="10">
        <v>0.38198803231105777</v>
      </c>
      <c r="C40" s="10">
        <v>9.9384591813283629E-2</v>
      </c>
      <c r="D40" s="10">
        <v>0.20145978567111839</v>
      </c>
      <c r="E40" s="10">
        <v>0.12171973817488488</v>
      </c>
      <c r="F40" s="10">
        <v>5.5905109675442405E-2</v>
      </c>
      <c r="G40" s="10">
        <v>6.0054646204131659E-2</v>
      </c>
      <c r="H40" s="10">
        <v>7.9488096150081289E-2</v>
      </c>
      <c r="I40" s="8"/>
      <c r="J40" s="2"/>
    </row>
    <row r="41" spans="1:16" s="15" customFormat="1" x14ac:dyDescent="0.3">
      <c r="A41" s="15" t="s">
        <v>34</v>
      </c>
      <c r="B41" s="24">
        <v>0.33959629094334109</v>
      </c>
      <c r="C41" s="24">
        <v>0.11262768151480212</v>
      </c>
      <c r="D41" s="24">
        <v>0.20482632066126438</v>
      </c>
      <c r="E41" s="24">
        <v>0.14202893843680475</v>
      </c>
      <c r="F41" s="24">
        <v>7.1948229104077693E-2</v>
      </c>
      <c r="G41" s="24">
        <v>5.7162344305688631E-2</v>
      </c>
      <c r="H41" s="24">
        <v>7.1810195034021335E-2</v>
      </c>
      <c r="I41" s="14"/>
      <c r="J41" s="16"/>
    </row>
    <row r="42" spans="1:16" s="15" customFormat="1" x14ac:dyDescent="0.3">
      <c r="A42" s="15" t="s">
        <v>36</v>
      </c>
      <c r="B42" s="24">
        <v>0.38695239580401491</v>
      </c>
      <c r="C42" s="24">
        <v>9.7833735233038441E-2</v>
      </c>
      <c r="D42" s="24">
        <v>0.20106554134749238</v>
      </c>
      <c r="E42" s="24">
        <v>0.11934139161259404</v>
      </c>
      <c r="F42" s="24">
        <v>5.4026350421043826E-2</v>
      </c>
      <c r="G42" s="24">
        <v>6.0393354582036984E-2</v>
      </c>
      <c r="H42" s="24">
        <v>8.0387230999779402E-2</v>
      </c>
      <c r="I42" s="14"/>
      <c r="J42" s="16"/>
    </row>
    <row r="43" spans="1:16" x14ac:dyDescent="0.3">
      <c r="A43" s="4">
        <v>2016</v>
      </c>
      <c r="B43" s="10">
        <v>0.36</v>
      </c>
      <c r="C43" s="10">
        <v>0.12</v>
      </c>
      <c r="D43" s="10">
        <v>0.21</v>
      </c>
      <c r="E43" s="10">
        <v>0.12</v>
      </c>
      <c r="F43" s="10">
        <v>0.06</v>
      </c>
      <c r="G43" s="10">
        <v>0.06</v>
      </c>
      <c r="H43" s="10">
        <v>0.06</v>
      </c>
      <c r="I43" s="8"/>
      <c r="J43" s="2"/>
    </row>
    <row r="44" spans="1:16" x14ac:dyDescent="0.3">
      <c r="A44" s="4">
        <v>2015</v>
      </c>
      <c r="B44" s="10">
        <v>0.38</v>
      </c>
      <c r="C44" s="10">
        <v>0.1</v>
      </c>
      <c r="D44" s="10">
        <v>0.21</v>
      </c>
      <c r="E44" s="10">
        <v>0.13</v>
      </c>
      <c r="F44" s="10">
        <v>0.05</v>
      </c>
      <c r="G44" s="10">
        <v>7.0000000000000007E-2</v>
      </c>
      <c r="H44" s="10">
        <v>0.06</v>
      </c>
      <c r="I44" s="8"/>
      <c r="J44" s="2"/>
    </row>
    <row r="45" spans="1:16" x14ac:dyDescent="0.3">
      <c r="A45" s="4">
        <v>2014</v>
      </c>
      <c r="B45" s="10">
        <v>0.38</v>
      </c>
      <c r="C45" s="10">
        <v>0.1</v>
      </c>
      <c r="D45" s="10">
        <v>0.21</v>
      </c>
      <c r="E45" s="10">
        <v>0.12</v>
      </c>
      <c r="F45" s="10">
        <v>0.06</v>
      </c>
      <c r="G45" s="10">
        <v>7.0000000000000007E-2</v>
      </c>
      <c r="H45" s="10">
        <v>0.06</v>
      </c>
      <c r="I45" s="6"/>
    </row>
    <row r="48" spans="1:16" x14ac:dyDescent="0.3">
      <c r="A48" s="1" t="s">
        <v>90</v>
      </c>
      <c r="B48" s="6"/>
      <c r="C48" s="6"/>
      <c r="D48" s="6"/>
      <c r="E48" s="6"/>
      <c r="F48" s="6"/>
      <c r="G48" s="6"/>
      <c r="H48" s="6"/>
      <c r="I48" s="6"/>
    </row>
    <row r="49" spans="1:12" x14ac:dyDescent="0.3">
      <c r="B49" s="10" t="s">
        <v>26</v>
      </c>
      <c r="C49" s="10" t="s">
        <v>27</v>
      </c>
      <c r="D49" s="10" t="s">
        <v>28</v>
      </c>
      <c r="E49" s="10" t="s">
        <v>29</v>
      </c>
      <c r="F49" s="11" t="s">
        <v>30</v>
      </c>
      <c r="G49" s="19" t="s">
        <v>31</v>
      </c>
      <c r="H49" s="10" t="s">
        <v>32</v>
      </c>
      <c r="I49" s="10" t="s">
        <v>33</v>
      </c>
      <c r="J49" s="11"/>
      <c r="K49" s="11"/>
      <c r="L49" s="11"/>
    </row>
    <row r="50" spans="1:12" x14ac:dyDescent="0.3">
      <c r="A50" s="22">
        <v>2018</v>
      </c>
      <c r="B50" s="10">
        <v>0.03</v>
      </c>
      <c r="C50" s="10">
        <v>0.45</v>
      </c>
      <c r="D50" s="10">
        <v>0.25</v>
      </c>
      <c r="E50" s="10">
        <v>0.72</v>
      </c>
      <c r="F50" s="10">
        <v>0.18</v>
      </c>
      <c r="G50" s="10">
        <v>7.0000000000000007E-2</v>
      </c>
      <c r="H50" s="10">
        <v>0.18</v>
      </c>
      <c r="I50" s="10">
        <v>0.02</v>
      </c>
    </row>
    <row r="51" spans="1:12" x14ac:dyDescent="0.3">
      <c r="A51" s="4">
        <v>2017</v>
      </c>
      <c r="B51" s="10">
        <v>2.5612712898816316E-2</v>
      </c>
      <c r="C51" s="10">
        <v>0.4713590602352738</v>
      </c>
      <c r="D51" s="10">
        <v>0.22978355079139656</v>
      </c>
      <c r="E51" s="10">
        <f>C51+D51+I51</f>
        <v>0.73071979006954446</v>
      </c>
      <c r="F51" s="10">
        <v>0.19488743510348522</v>
      </c>
      <c r="G51" s="10">
        <v>4.8780061928154025E-2</v>
      </c>
      <c r="H51" s="10">
        <f>F51+G51</f>
        <v>0.24366749703163926</v>
      </c>
      <c r="I51" s="10">
        <v>2.9577179042874106E-2</v>
      </c>
    </row>
    <row r="52" spans="1:12" x14ac:dyDescent="0.3">
      <c r="A52" t="s">
        <v>34</v>
      </c>
      <c r="B52" s="10">
        <v>2.8169125249607338E-2</v>
      </c>
      <c r="C52" s="10">
        <v>0.50004340997166508</v>
      </c>
      <c r="D52" s="10">
        <v>0.15521038050813346</v>
      </c>
      <c r="E52" s="10">
        <f>B52+C52+D52</f>
        <v>0.68342291572940583</v>
      </c>
      <c r="F52" s="10">
        <v>0.27485615513934603</v>
      </c>
      <c r="G52" s="10">
        <v>3.2218091697645598E-2</v>
      </c>
      <c r="H52" s="10">
        <f>F52+G52</f>
        <v>0.30707424683699164</v>
      </c>
      <c r="I52" s="10">
        <v>9.5028374336024752E-3</v>
      </c>
    </row>
    <row r="53" spans="1:12" x14ac:dyDescent="0.3">
      <c r="A53" t="s">
        <v>35</v>
      </c>
      <c r="B53" s="10">
        <v>2.5311691148110802E-2</v>
      </c>
      <c r="C53" s="10">
        <v>0.46798143096790384</v>
      </c>
      <c r="D53" s="10">
        <v>0.23856466400553911</v>
      </c>
      <c r="E53" s="10">
        <f>B53+C53+D53</f>
        <v>0.73185778612155383</v>
      </c>
      <c r="F53" s="10">
        <v>0.18547098704907597</v>
      </c>
      <c r="G53" s="10">
        <v>5.0730261109587955E-2</v>
      </c>
      <c r="H53" s="10">
        <f>F53+G53</f>
        <v>0.23620124815866392</v>
      </c>
      <c r="I53" s="10">
        <v>3.194096571978234E-2</v>
      </c>
    </row>
    <row r="54" spans="1:12" x14ac:dyDescent="0.3">
      <c r="A54" s="4">
        <v>2016</v>
      </c>
      <c r="B54" s="10">
        <v>0.04</v>
      </c>
      <c r="C54" s="10">
        <v>0.42</v>
      </c>
      <c r="D54" s="10">
        <v>0.2</v>
      </c>
      <c r="E54" s="10">
        <v>0.66</v>
      </c>
      <c r="F54" s="10">
        <v>0.27</v>
      </c>
      <c r="G54" s="10">
        <v>0.04</v>
      </c>
      <c r="H54" s="10">
        <v>0.31</v>
      </c>
      <c r="I54" s="10">
        <v>0.03</v>
      </c>
    </row>
    <row r="55" spans="1:12" x14ac:dyDescent="0.3">
      <c r="A55" s="4">
        <v>2015</v>
      </c>
      <c r="B55" s="10">
        <v>0.04</v>
      </c>
      <c r="C55" s="10">
        <v>0.43</v>
      </c>
      <c r="D55" s="10">
        <v>0.19</v>
      </c>
      <c r="E55" s="10">
        <v>0.66</v>
      </c>
      <c r="F55" s="10">
        <v>0.26</v>
      </c>
      <c r="G55" s="10">
        <v>0.06</v>
      </c>
      <c r="H55" s="10">
        <v>0.32</v>
      </c>
      <c r="I55" s="10">
        <v>0.02</v>
      </c>
    </row>
    <row r="56" spans="1:12" x14ac:dyDescent="0.3">
      <c r="A56" s="4">
        <v>2014</v>
      </c>
      <c r="B56" s="10">
        <v>0.02</v>
      </c>
      <c r="C56" s="10">
        <v>0.44</v>
      </c>
      <c r="D56" s="10">
        <v>0.17</v>
      </c>
      <c r="E56" s="10">
        <v>0.63</v>
      </c>
      <c r="F56" s="10">
        <v>0.25</v>
      </c>
      <c r="G56" s="10">
        <v>0.08</v>
      </c>
      <c r="H56" s="10">
        <v>0.33</v>
      </c>
      <c r="I56" s="10">
        <v>0.04</v>
      </c>
    </row>
    <row r="57" spans="1:12" x14ac:dyDescent="0.3">
      <c r="I57" s="6"/>
    </row>
    <row r="58" spans="1:12" x14ac:dyDescent="0.3">
      <c r="A58" s="9" t="s">
        <v>91</v>
      </c>
      <c r="B58" s="11"/>
      <c r="C58" s="11"/>
      <c r="D58" s="11"/>
      <c r="E58" s="11"/>
      <c r="F58" s="11"/>
      <c r="G58" s="6"/>
      <c r="H58" s="6"/>
      <c r="I58" s="6"/>
    </row>
    <row r="59" spans="1:12" x14ac:dyDescent="0.3">
      <c r="A59" s="11"/>
      <c r="B59" s="10" t="s">
        <v>37</v>
      </c>
      <c r="C59" s="10" t="s">
        <v>38</v>
      </c>
      <c r="D59" s="10" t="s">
        <v>39</v>
      </c>
      <c r="E59" s="10" t="s">
        <v>40</v>
      </c>
      <c r="F59" s="11" t="s">
        <v>41</v>
      </c>
      <c r="G59" s="6"/>
      <c r="H59" s="6"/>
      <c r="I59" s="6"/>
    </row>
    <row r="60" spans="1:12" x14ac:dyDescent="0.3">
      <c r="A60" s="22">
        <v>2018</v>
      </c>
      <c r="B60" s="10">
        <v>0.34</v>
      </c>
      <c r="C60" s="10">
        <v>0.23</v>
      </c>
      <c r="D60" s="10">
        <v>0.13</v>
      </c>
      <c r="E60" s="10">
        <v>0.28999999999999998</v>
      </c>
      <c r="F60" s="10">
        <v>0</v>
      </c>
      <c r="G60" s="6"/>
      <c r="H60" s="6"/>
      <c r="I60" s="6"/>
    </row>
    <row r="61" spans="1:12" x14ac:dyDescent="0.3">
      <c r="A61" s="4">
        <v>2017</v>
      </c>
      <c r="B61" s="10">
        <v>0.30625375460347032</v>
      </c>
      <c r="C61" s="10">
        <v>0.26065775332267294</v>
      </c>
      <c r="D61" s="10">
        <v>0.13219686746358578</v>
      </c>
      <c r="E61" s="10">
        <v>0.29341579192265688</v>
      </c>
      <c r="F61" s="10">
        <v>7.4758326876140889E-3</v>
      </c>
      <c r="G61" s="6"/>
      <c r="H61" s="6"/>
      <c r="I61" s="6"/>
    </row>
    <row r="62" spans="1:12" x14ac:dyDescent="0.3">
      <c r="A62" t="s">
        <v>34</v>
      </c>
      <c r="B62" s="10">
        <v>0.12477718360071301</v>
      </c>
      <c r="C62" s="10">
        <v>0.20754162399969658</v>
      </c>
      <c r="D62" s="10">
        <v>0.27115333560890509</v>
      </c>
      <c r="E62" s="10">
        <v>0.38112033981871279</v>
      </c>
      <c r="F62" s="10">
        <v>1.5407516971972542E-2</v>
      </c>
      <c r="G62" s="6"/>
      <c r="H62" s="6"/>
      <c r="I62" s="6"/>
    </row>
    <row r="63" spans="1:12" x14ac:dyDescent="0.3">
      <c r="A63" t="s">
        <v>35</v>
      </c>
      <c r="B63" s="10">
        <v>0.33235081816021023</v>
      </c>
      <c r="C63" s="10">
        <v>0.2711621391009274</v>
      </c>
      <c r="D63" s="10">
        <v>0.11835967065478009</v>
      </c>
      <c r="E63" s="10">
        <v>0.28820116477885743</v>
      </c>
      <c r="F63" s="10">
        <v>6.6848273150171477E-3</v>
      </c>
      <c r="G63" s="6"/>
      <c r="H63" s="6"/>
      <c r="I63" s="6"/>
    </row>
    <row r="64" spans="1:12" x14ac:dyDescent="0.3">
      <c r="F64" s="6"/>
      <c r="G64" s="6"/>
      <c r="H64" s="6"/>
      <c r="I64" s="6"/>
    </row>
    <row r="65" spans="1:9" x14ac:dyDescent="0.3">
      <c r="A65" s="9" t="s">
        <v>92</v>
      </c>
      <c r="B65" s="6"/>
      <c r="C65" s="6"/>
      <c r="D65" s="6"/>
      <c r="E65" s="6"/>
      <c r="F65" s="6"/>
      <c r="G65" s="6"/>
      <c r="H65" s="6"/>
      <c r="I65" s="6"/>
    </row>
    <row r="66" spans="1:9" x14ac:dyDescent="0.3">
      <c r="B66" s="10" t="s">
        <v>2</v>
      </c>
      <c r="C66" s="10" t="s">
        <v>3</v>
      </c>
      <c r="D66" s="10" t="s">
        <v>1</v>
      </c>
      <c r="E66" s="10" t="s">
        <v>19</v>
      </c>
      <c r="F66" s="6"/>
      <c r="G66" s="6"/>
      <c r="H66" s="6"/>
      <c r="I66" s="6"/>
    </row>
    <row r="67" spans="1:9" x14ac:dyDescent="0.3">
      <c r="A67" s="4" t="s">
        <v>42</v>
      </c>
      <c r="B67" s="10">
        <f>B68+B69</f>
        <v>0.96</v>
      </c>
      <c r="C67" s="10">
        <f>C68+C69</f>
        <v>0.93</v>
      </c>
      <c r="D67" s="10">
        <f>D68+D69</f>
        <v>0.94000000000000006</v>
      </c>
      <c r="E67" s="10">
        <f>E68+E69</f>
        <v>0.89000000000000012</v>
      </c>
      <c r="F67" s="6"/>
      <c r="G67" s="6"/>
      <c r="H67" s="6"/>
      <c r="I67" s="6"/>
    </row>
    <row r="68" spans="1:9" x14ac:dyDescent="0.3">
      <c r="A68" t="s">
        <v>43</v>
      </c>
      <c r="B68" s="10">
        <v>0.48</v>
      </c>
      <c r="C68" s="10">
        <v>0.66</v>
      </c>
      <c r="D68" s="10">
        <v>0.81</v>
      </c>
      <c r="E68" s="10">
        <v>0.56000000000000005</v>
      </c>
      <c r="F68" s="6"/>
      <c r="G68" s="6"/>
      <c r="H68" s="6"/>
      <c r="I68" s="6"/>
    </row>
    <row r="69" spans="1:9" x14ac:dyDescent="0.3">
      <c r="A69" s="4" t="s">
        <v>44</v>
      </c>
      <c r="B69" s="10">
        <v>0.48</v>
      </c>
      <c r="C69" s="10">
        <v>0.27</v>
      </c>
      <c r="D69" s="10">
        <v>0.13</v>
      </c>
      <c r="E69" s="10">
        <v>0.33</v>
      </c>
      <c r="F69" s="6"/>
      <c r="G69" s="6"/>
      <c r="H69" s="6"/>
      <c r="I69" s="6"/>
    </row>
    <row r="70" spans="1:9" x14ac:dyDescent="0.3">
      <c r="A70" t="s">
        <v>45</v>
      </c>
      <c r="B70" s="10">
        <v>0.03</v>
      </c>
      <c r="C70" s="10">
        <v>0.06</v>
      </c>
      <c r="D70" s="10">
        <v>0.06</v>
      </c>
      <c r="E70" s="10">
        <v>0.11</v>
      </c>
      <c r="F70" s="6"/>
      <c r="G70" s="6"/>
      <c r="H70" s="6"/>
      <c r="I70" s="6"/>
    </row>
    <row r="71" spans="1:9" x14ac:dyDescent="0.3">
      <c r="I71" s="6"/>
    </row>
    <row r="72" spans="1:9" x14ac:dyDescent="0.3">
      <c r="I72" s="6"/>
    </row>
    <row r="73" spans="1:9" x14ac:dyDescent="0.3">
      <c r="A73" s="1" t="s">
        <v>74</v>
      </c>
      <c r="B73" s="6"/>
      <c r="C73" s="8"/>
      <c r="D73" s="6"/>
      <c r="E73" s="6"/>
      <c r="F73" s="6"/>
      <c r="G73" s="6"/>
      <c r="H73" s="6"/>
      <c r="I73" s="6"/>
    </row>
    <row r="74" spans="1:9" x14ac:dyDescent="0.3">
      <c r="A74" s="4"/>
      <c r="B74" s="10" t="s">
        <v>68</v>
      </c>
      <c r="C74" s="10" t="s">
        <v>69</v>
      </c>
      <c r="D74" s="10" t="s">
        <v>70</v>
      </c>
      <c r="E74" s="10" t="s">
        <v>71</v>
      </c>
      <c r="F74" s="10" t="s">
        <v>72</v>
      </c>
      <c r="G74" s="10" t="s">
        <v>73</v>
      </c>
      <c r="H74" s="11"/>
      <c r="I74" s="6"/>
    </row>
    <row r="75" spans="1:9" x14ac:dyDescent="0.3">
      <c r="A75" s="22">
        <v>2018</v>
      </c>
      <c r="B75" s="10">
        <v>0.48</v>
      </c>
      <c r="C75" s="10">
        <v>7.0000000000000007E-2</v>
      </c>
      <c r="D75" s="10">
        <v>0.03</v>
      </c>
      <c r="E75" s="10">
        <v>0.08</v>
      </c>
      <c r="F75" s="10">
        <v>0.04</v>
      </c>
      <c r="G75" s="10">
        <v>0.25</v>
      </c>
      <c r="H75" s="6"/>
      <c r="I75" s="6"/>
    </row>
    <row r="76" spans="1:9" x14ac:dyDescent="0.3">
      <c r="A76" s="4">
        <v>2017</v>
      </c>
      <c r="B76" s="10">
        <v>0.5123241813125996</v>
      </c>
      <c r="C76" s="10">
        <v>6.4137423010023648E-2</v>
      </c>
      <c r="D76" s="10">
        <v>3.1706178867432613E-2</v>
      </c>
      <c r="E76" s="10">
        <v>0.10374218530045856</v>
      </c>
      <c r="F76" s="10">
        <v>2.5068746215583505E-2</v>
      </c>
      <c r="G76" s="10">
        <v>0.26302128529390212</v>
      </c>
      <c r="H76" s="6"/>
      <c r="I76" s="6"/>
    </row>
    <row r="77" spans="1:9" x14ac:dyDescent="0.3">
      <c r="A77" s="4">
        <v>2016</v>
      </c>
      <c r="B77" s="10">
        <v>0.44</v>
      </c>
      <c r="C77" s="10">
        <v>0.09</v>
      </c>
      <c r="D77" s="10">
        <v>0.05</v>
      </c>
      <c r="E77" s="10">
        <v>0.08</v>
      </c>
      <c r="F77" s="10">
        <v>0.05</v>
      </c>
      <c r="G77" s="10">
        <v>0.28999999999999998</v>
      </c>
      <c r="H77" s="6"/>
      <c r="I77" s="6"/>
    </row>
    <row r="78" spans="1:9" x14ac:dyDescent="0.3">
      <c r="A78" s="4">
        <v>2015</v>
      </c>
      <c r="B78" s="10">
        <v>0.33</v>
      </c>
      <c r="C78" s="10">
        <v>0.09</v>
      </c>
      <c r="D78" s="10">
        <v>0.03</v>
      </c>
      <c r="E78" s="10">
        <v>0.16</v>
      </c>
      <c r="F78" s="10">
        <v>0.05</v>
      </c>
      <c r="G78" s="10">
        <v>0.34</v>
      </c>
      <c r="H78" s="6"/>
      <c r="I78" s="6"/>
    </row>
    <row r="79" spans="1:9" x14ac:dyDescent="0.3">
      <c r="A79" s="4">
        <v>2014</v>
      </c>
      <c r="B79" s="10">
        <v>0.28999999999999998</v>
      </c>
      <c r="C79" s="10">
        <v>0.14000000000000001</v>
      </c>
      <c r="D79" s="10">
        <v>0.04</v>
      </c>
      <c r="E79" s="10">
        <v>0.16</v>
      </c>
      <c r="F79" s="10">
        <v>7.0000000000000007E-2</v>
      </c>
      <c r="G79" s="10">
        <v>0.3</v>
      </c>
      <c r="H79" s="6"/>
      <c r="I79" s="6"/>
    </row>
    <row r="80" spans="1:9" x14ac:dyDescent="0.3">
      <c r="F80" s="8"/>
      <c r="G80" s="8"/>
      <c r="H80" s="6"/>
      <c r="I80" s="6"/>
    </row>
    <row r="81" spans="1:9" x14ac:dyDescent="0.3">
      <c r="A81" s="1" t="s">
        <v>76</v>
      </c>
      <c r="B81" s="6"/>
      <c r="C81" s="8"/>
      <c r="D81" s="6"/>
      <c r="E81" s="6"/>
      <c r="F81" s="8"/>
      <c r="G81" s="8"/>
      <c r="H81" s="6"/>
      <c r="I81" s="6"/>
    </row>
    <row r="82" spans="1:9" x14ac:dyDescent="0.3">
      <c r="A82" s="4"/>
      <c r="B82" s="17">
        <v>2018</v>
      </c>
      <c r="C82" s="17">
        <v>2017</v>
      </c>
      <c r="D82" s="17">
        <v>2016</v>
      </c>
      <c r="E82" s="17">
        <v>2015</v>
      </c>
      <c r="F82" s="17">
        <v>2014</v>
      </c>
      <c r="G82" s="8"/>
      <c r="H82" s="6"/>
    </row>
    <row r="83" spans="1:9" x14ac:dyDescent="0.3">
      <c r="A83" s="4" t="s">
        <v>77</v>
      </c>
      <c r="B83" s="17">
        <v>73</v>
      </c>
      <c r="C83" s="17">
        <v>71</v>
      </c>
      <c r="D83" s="17">
        <v>62</v>
      </c>
      <c r="E83" s="17">
        <v>63</v>
      </c>
      <c r="F83" s="17">
        <v>55</v>
      </c>
      <c r="G83" s="8"/>
      <c r="H83" s="6"/>
    </row>
    <row r="84" spans="1:9" x14ac:dyDescent="0.3">
      <c r="A84" s="4" t="s">
        <v>78</v>
      </c>
      <c r="B84" s="17">
        <v>27</v>
      </c>
      <c r="C84" s="17">
        <v>29</v>
      </c>
      <c r="D84" s="17">
        <v>38</v>
      </c>
      <c r="E84" s="17">
        <v>37</v>
      </c>
      <c r="F84" s="17">
        <v>45</v>
      </c>
      <c r="G84" s="8"/>
      <c r="H84" s="6"/>
    </row>
    <row r="85" spans="1:9" x14ac:dyDescent="0.3">
      <c r="A85" s="4" t="s">
        <v>79</v>
      </c>
      <c r="B85" s="11" t="s">
        <v>86</v>
      </c>
      <c r="C85" s="18" t="s">
        <v>85</v>
      </c>
      <c r="D85" s="10"/>
      <c r="E85" s="10"/>
      <c r="F85" s="11"/>
    </row>
    <row r="170" s="1" customFormat="1" x14ac:dyDescent="0.3"/>
    <row r="194" s="1" customFormat="1" x14ac:dyDescent="0.3"/>
    <row r="208" s="1" customFormat="1" x14ac:dyDescent="0.3"/>
  </sheetData>
  <pageMargins left="0.7" right="0.7" top="0.75" bottom="0.75" header="0.3" footer="0.3"/>
  <pageSetup paperSize="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37"/>
  <sheetViews>
    <sheetView zoomScale="93" zoomScaleNormal="93" workbookViewId="0">
      <selection activeCell="C99" sqref="C99"/>
    </sheetView>
  </sheetViews>
  <sheetFormatPr defaultRowHeight="14.4" x14ac:dyDescent="0.3"/>
  <cols>
    <col min="1" max="1" width="38.109375" customWidth="1"/>
    <col min="2" max="2" width="14.33203125" customWidth="1"/>
    <col min="3" max="3" width="15.33203125" customWidth="1"/>
  </cols>
  <sheetData>
    <row r="1" spans="1:3" ht="21" x14ac:dyDescent="0.4">
      <c r="A1" s="27" t="s">
        <v>93</v>
      </c>
      <c r="B1" s="20"/>
      <c r="C1" s="20"/>
    </row>
    <row r="2" spans="1:3" x14ac:dyDescent="0.3">
      <c r="A2" s="25"/>
      <c r="B2" s="20"/>
      <c r="C2" s="20"/>
    </row>
    <row r="3" spans="1:3" x14ac:dyDescent="0.3">
      <c r="A3" s="1" t="s">
        <v>2</v>
      </c>
      <c r="B3" s="1">
        <v>603726</v>
      </c>
      <c r="C3" s="21">
        <f>B3/B47</f>
        <v>0.34045108813339109</v>
      </c>
    </row>
    <row r="4" spans="1:3" x14ac:dyDescent="0.3">
      <c r="A4" s="4" t="s">
        <v>7</v>
      </c>
      <c r="B4">
        <v>199228</v>
      </c>
      <c r="C4" s="21">
        <f>B4/B47</f>
        <v>0.11234796809585679</v>
      </c>
    </row>
    <row r="5" spans="1:3" x14ac:dyDescent="0.3">
      <c r="A5" t="s">
        <v>8</v>
      </c>
      <c r="B5">
        <v>101185</v>
      </c>
      <c r="C5" s="21">
        <f>B5/B47</f>
        <v>5.7059896961166451E-2</v>
      </c>
    </row>
    <row r="6" spans="1:3" x14ac:dyDescent="0.3">
      <c r="A6" s="4" t="s">
        <v>46</v>
      </c>
      <c r="B6">
        <v>75303</v>
      </c>
      <c r="C6" s="21">
        <f>B6/B47</f>
        <v>4.2464608596795149E-2</v>
      </c>
    </row>
    <row r="7" spans="1:3" x14ac:dyDescent="0.3">
      <c r="A7" t="s">
        <v>10</v>
      </c>
      <c r="B7">
        <v>74855</v>
      </c>
      <c r="C7" s="21">
        <f>B7/B47</f>
        <v>4.2211973978634326E-2</v>
      </c>
    </row>
    <row r="8" spans="1:3" x14ac:dyDescent="0.3">
      <c r="A8" t="s">
        <v>47</v>
      </c>
      <c r="B8">
        <v>34981</v>
      </c>
      <c r="C8" s="21">
        <f>B8/B47</f>
        <v>1.9726365129204563E-2</v>
      </c>
    </row>
    <row r="9" spans="1:3" x14ac:dyDescent="0.3">
      <c r="A9" s="4" t="s">
        <v>48</v>
      </c>
      <c r="B9">
        <v>36608</v>
      </c>
      <c r="C9" s="21">
        <f>B9/B47</f>
        <v>2.0643857369712717E-2</v>
      </c>
    </row>
    <row r="10" spans="1:3" x14ac:dyDescent="0.3">
      <c r="A10" t="s">
        <v>49</v>
      </c>
      <c r="B10">
        <v>22674</v>
      </c>
      <c r="C10" s="21">
        <f>B10/B47</f>
        <v>1.2786244045041143E-2</v>
      </c>
    </row>
    <row r="11" spans="1:3" x14ac:dyDescent="0.3">
      <c r="A11" s="4" t="s">
        <v>50</v>
      </c>
      <c r="B11">
        <v>20396</v>
      </c>
      <c r="C11" s="21">
        <f>B11/B47</f>
        <v>1.1501642125018046E-2</v>
      </c>
    </row>
    <row r="12" spans="1:3" x14ac:dyDescent="0.3">
      <c r="A12" t="s">
        <v>51</v>
      </c>
      <c r="B12">
        <v>13171</v>
      </c>
      <c r="C12" s="21">
        <f>B12/B47</f>
        <v>7.4273449906164281E-3</v>
      </c>
    </row>
    <row r="13" spans="1:3" x14ac:dyDescent="0.3">
      <c r="A13" t="s">
        <v>52</v>
      </c>
      <c r="B13">
        <v>16376</v>
      </c>
      <c r="C13" s="21">
        <f>B13/B47</f>
        <v>9.2346975602714022E-3</v>
      </c>
    </row>
    <row r="14" spans="1:3" x14ac:dyDescent="0.3">
      <c r="A14" s="4" t="s">
        <v>53</v>
      </c>
      <c r="B14">
        <v>2995</v>
      </c>
      <c r="C14" s="21">
        <f>B14/B47</f>
        <v>1.6889300923920889E-3</v>
      </c>
    </row>
    <row r="15" spans="1:3" x14ac:dyDescent="0.3">
      <c r="A15" t="s">
        <v>25</v>
      </c>
      <c r="B15">
        <v>5954</v>
      </c>
      <c r="C15" s="21">
        <f>B15/B47</f>
        <v>3.3575591886819689E-3</v>
      </c>
    </row>
    <row r="16" spans="1:3" x14ac:dyDescent="0.3">
      <c r="A16" s="1" t="s">
        <v>3</v>
      </c>
      <c r="B16" s="1">
        <v>374262</v>
      </c>
      <c r="C16" s="21">
        <f>B16/B47</f>
        <v>0.21105253897791251</v>
      </c>
    </row>
    <row r="17" spans="1:3" x14ac:dyDescent="0.3">
      <c r="A17" s="4" t="s">
        <v>46</v>
      </c>
      <c r="B17">
        <v>49894</v>
      </c>
      <c r="C17" s="21">
        <f>B17/B47</f>
        <v>2.8136052764544537E-2</v>
      </c>
    </row>
    <row r="18" spans="1:3" x14ac:dyDescent="0.3">
      <c r="A18" t="s">
        <v>13</v>
      </c>
      <c r="B18">
        <v>39714</v>
      </c>
      <c r="C18" s="21">
        <f>B18/B47</f>
        <v>2.2395382200086619E-2</v>
      </c>
    </row>
    <row r="19" spans="1:3" x14ac:dyDescent="0.3">
      <c r="A19" s="4" t="s">
        <v>14</v>
      </c>
      <c r="B19">
        <v>51708</v>
      </c>
      <c r="C19" s="21">
        <f>B19/B47</f>
        <v>2.91589974014725E-2</v>
      </c>
    </row>
    <row r="20" spans="1:3" x14ac:dyDescent="0.3">
      <c r="A20" t="s">
        <v>54</v>
      </c>
      <c r="B20">
        <v>36683</v>
      </c>
      <c r="C20" s="21">
        <f>B20/B47</f>
        <v>2.0686151111592319E-2</v>
      </c>
    </row>
    <row r="21" spans="1:3" x14ac:dyDescent="0.3">
      <c r="A21" t="s">
        <v>55</v>
      </c>
      <c r="B21">
        <v>46375</v>
      </c>
      <c r="C21" s="21">
        <f>B21/B47</f>
        <v>2.615163039555363E-2</v>
      </c>
    </row>
    <row r="22" spans="1:3" x14ac:dyDescent="0.3">
      <c r="A22" s="4" t="s">
        <v>56</v>
      </c>
      <c r="B22">
        <v>25978</v>
      </c>
      <c r="C22" s="21">
        <f>B22/B47</f>
        <v>1.4649424353977191E-2</v>
      </c>
    </row>
    <row r="23" spans="1:3" x14ac:dyDescent="0.3">
      <c r="A23" t="s">
        <v>57</v>
      </c>
      <c r="B23">
        <v>49162</v>
      </c>
      <c r="C23" s="21">
        <f>B23/B47</f>
        <v>2.7723265843799624E-2</v>
      </c>
    </row>
    <row r="24" spans="1:3" x14ac:dyDescent="0.3">
      <c r="A24" s="4" t="s">
        <v>58</v>
      </c>
      <c r="B24">
        <v>17451</v>
      </c>
      <c r="C24" s="21">
        <f>B24/B47</f>
        <v>9.8409078605456914E-3</v>
      </c>
    </row>
    <row r="25" spans="1:3" x14ac:dyDescent="0.3">
      <c r="A25" t="s">
        <v>59</v>
      </c>
      <c r="B25">
        <v>8458</v>
      </c>
      <c r="C25" s="21">
        <f>B25/B47</f>
        <v>4.7696062509022669E-3</v>
      </c>
    </row>
    <row r="26" spans="1:3" x14ac:dyDescent="0.3">
      <c r="A26" t="s">
        <v>60</v>
      </c>
      <c r="B26">
        <v>13261</v>
      </c>
      <c r="C26" s="21">
        <f>B26/B47</f>
        <v>7.4780974808719503E-3</v>
      </c>
    </row>
    <row r="27" spans="1:3" x14ac:dyDescent="0.3">
      <c r="A27" s="4" t="s">
        <v>61</v>
      </c>
      <c r="B27">
        <v>5063</v>
      </c>
      <c r="C27" s="21">
        <f>B27/B47</f>
        <v>2.8551095351523025E-3</v>
      </c>
    </row>
    <row r="28" spans="1:3" x14ac:dyDescent="0.3">
      <c r="A28" t="s">
        <v>25</v>
      </c>
      <c r="B28">
        <v>30515</v>
      </c>
      <c r="C28" s="21">
        <f>B28/B47</f>
        <v>1.7207913779413889E-2</v>
      </c>
    </row>
    <row r="29" spans="1:3" x14ac:dyDescent="0.3">
      <c r="A29" s="1" t="s">
        <v>1</v>
      </c>
      <c r="B29" s="1">
        <f>SUM(B30:B46)</f>
        <v>795324</v>
      </c>
      <c r="C29" s="21">
        <f>B29/B47</f>
        <v>0.44849637288869643</v>
      </c>
    </row>
    <row r="30" spans="1:3" x14ac:dyDescent="0.3">
      <c r="A30" s="4" t="s">
        <v>6</v>
      </c>
      <c r="B30">
        <v>236828</v>
      </c>
      <c r="C30" s="21">
        <f>B30/B47</f>
        <v>0.13355123069149705</v>
      </c>
    </row>
    <row r="31" spans="1:3" x14ac:dyDescent="0.3">
      <c r="A31" t="s">
        <v>11</v>
      </c>
      <c r="B31">
        <v>26841</v>
      </c>
      <c r="C31" s="21">
        <f>B31/B47</f>
        <v>1.5136084343871805E-2</v>
      </c>
    </row>
    <row r="32" spans="1:3" x14ac:dyDescent="0.3">
      <c r="A32" s="4" t="s">
        <v>16</v>
      </c>
      <c r="B32">
        <v>57915</v>
      </c>
      <c r="C32" s="21">
        <f>B32/B47</f>
        <v>3.2659227479428322E-2</v>
      </c>
    </row>
    <row r="33" spans="1:3" x14ac:dyDescent="0.3">
      <c r="A33" t="s">
        <v>17</v>
      </c>
      <c r="B33">
        <v>52985</v>
      </c>
      <c r="C33" s="21">
        <f>B33/B47</f>
        <v>2.9879118846542516E-2</v>
      </c>
    </row>
    <row r="34" spans="1:3" x14ac:dyDescent="0.3">
      <c r="A34" t="s">
        <v>62</v>
      </c>
      <c r="B34">
        <v>71262</v>
      </c>
      <c r="C34" s="21">
        <f>B34/B47</f>
        <v>4.0185821784322215E-2</v>
      </c>
    </row>
    <row r="35" spans="1:3" x14ac:dyDescent="0.3">
      <c r="A35" s="4" t="s">
        <v>52</v>
      </c>
      <c r="B35">
        <v>408</v>
      </c>
      <c r="C35" s="21">
        <f>B35/B47</f>
        <v>2.3007795582503248E-4</v>
      </c>
    </row>
    <row r="36" spans="1:3" x14ac:dyDescent="0.3">
      <c r="A36" t="s">
        <v>63</v>
      </c>
      <c r="B36">
        <v>63721</v>
      </c>
      <c r="C36" s="21">
        <f>B36/B47</f>
        <v>3.5933327017467882E-2</v>
      </c>
    </row>
    <row r="37" spans="1:3" x14ac:dyDescent="0.3">
      <c r="A37" s="4" t="s">
        <v>64</v>
      </c>
      <c r="B37">
        <v>26040</v>
      </c>
      <c r="C37" s="21">
        <f>B37/B47</f>
        <v>1.4684387180597662E-2</v>
      </c>
    </row>
    <row r="38" spans="1:3" x14ac:dyDescent="0.3">
      <c r="A38" t="s">
        <v>10</v>
      </c>
      <c r="B38">
        <v>36166</v>
      </c>
      <c r="C38" s="21">
        <f>B38/B47</f>
        <v>2.0394606250902267E-2</v>
      </c>
    </row>
    <row r="39" spans="1:3" x14ac:dyDescent="0.3">
      <c r="A39" t="s">
        <v>8</v>
      </c>
      <c r="B39">
        <v>7251</v>
      </c>
      <c r="C39" s="21">
        <f>B39/B47</f>
        <v>4.0889589649198785E-3</v>
      </c>
    </row>
    <row r="40" spans="1:3" x14ac:dyDescent="0.3">
      <c r="A40" s="4" t="s">
        <v>13</v>
      </c>
      <c r="B40">
        <v>4677</v>
      </c>
      <c r="C40" s="21">
        <f>B40/B47</f>
        <v>2.6374377436119531E-3</v>
      </c>
    </row>
    <row r="41" spans="1:3" x14ac:dyDescent="0.3">
      <c r="A41" t="s">
        <v>65</v>
      </c>
      <c r="B41">
        <v>0</v>
      </c>
      <c r="C41" s="21">
        <f>B41/B47</f>
        <v>0</v>
      </c>
    </row>
    <row r="42" spans="1:3" x14ac:dyDescent="0.3">
      <c r="A42" s="4" t="s">
        <v>66</v>
      </c>
      <c r="B42">
        <v>4790</v>
      </c>
      <c r="C42" s="21">
        <f>B42/B47</f>
        <v>2.7011603147105529E-3</v>
      </c>
    </row>
    <row r="43" spans="1:3" x14ac:dyDescent="0.3">
      <c r="A43" t="s">
        <v>80</v>
      </c>
      <c r="B43">
        <v>1677</v>
      </c>
      <c r="C43" s="21">
        <f>B43/B47</f>
        <v>9.4568806842789082E-4</v>
      </c>
    </row>
    <row r="44" spans="1:3" x14ac:dyDescent="0.3">
      <c r="A44" s="4" t="s">
        <v>46</v>
      </c>
      <c r="B44">
        <v>4035</v>
      </c>
      <c r="C44" s="21">
        <f>B44/B47</f>
        <v>2.275403313122564E-3</v>
      </c>
    </row>
    <row r="45" spans="1:3" x14ac:dyDescent="0.3">
      <c r="A45" t="s">
        <v>25</v>
      </c>
      <c r="B45">
        <v>72938</v>
      </c>
      <c r="C45" s="21">
        <f>B45/B47</f>
        <v>4.1130945936191717E-2</v>
      </c>
    </row>
    <row r="46" spans="1:3" x14ac:dyDescent="0.3">
      <c r="A46" s="1" t="s">
        <v>4</v>
      </c>
      <c r="B46" s="9">
        <v>127790</v>
      </c>
      <c r="C46" s="21">
        <f>B46/B47</f>
        <v>7.2062896997257112E-2</v>
      </c>
    </row>
    <row r="47" spans="1:3" x14ac:dyDescent="0.3">
      <c r="A47" s="1" t="s">
        <v>0</v>
      </c>
      <c r="B47" s="1">
        <f>B3+B16+B29</f>
        <v>1773312</v>
      </c>
    </row>
    <row r="49" spans="1:3" x14ac:dyDescent="0.3">
      <c r="A49" s="1" t="s">
        <v>88</v>
      </c>
    </row>
    <row r="50" spans="1:3" x14ac:dyDescent="0.3">
      <c r="A50" s="1" t="s">
        <v>2</v>
      </c>
      <c r="B50" s="1">
        <f>SUM(B51:B62)</f>
        <v>595984</v>
      </c>
      <c r="C50" s="21">
        <f>B50/B93</f>
        <v>0.37753433057438701</v>
      </c>
    </row>
    <row r="51" spans="1:3" x14ac:dyDescent="0.3">
      <c r="A51" t="s">
        <v>7</v>
      </c>
      <c r="B51">
        <v>199228</v>
      </c>
      <c r="C51" s="21">
        <f>B51/B93</f>
        <v>0.12620373971729776</v>
      </c>
    </row>
    <row r="52" spans="1:3" x14ac:dyDescent="0.3">
      <c r="A52" t="s">
        <v>8</v>
      </c>
      <c r="B52">
        <v>101185</v>
      </c>
      <c r="C52" s="21">
        <f>B52/B93</f>
        <v>6.4097041597038426E-2</v>
      </c>
    </row>
    <row r="53" spans="1:3" x14ac:dyDescent="0.3">
      <c r="A53" t="s">
        <v>46</v>
      </c>
      <c r="B53">
        <v>75303</v>
      </c>
      <c r="C53" s="21">
        <f>B53/B93</f>
        <v>4.7701729736441024E-2</v>
      </c>
    </row>
    <row r="54" spans="1:3" x14ac:dyDescent="0.3">
      <c r="A54" t="s">
        <v>10</v>
      </c>
      <c r="B54">
        <v>74855</v>
      </c>
      <c r="C54" s="21">
        <f>B54/B93</f>
        <v>4.7417937923074679E-2</v>
      </c>
    </row>
    <row r="55" spans="1:3" x14ac:dyDescent="0.3">
      <c r="A55" t="s">
        <v>48</v>
      </c>
      <c r="B55">
        <v>34981</v>
      </c>
      <c r="C55" s="21">
        <f>B55/B93</f>
        <v>2.2159199605732087E-2</v>
      </c>
    </row>
    <row r="56" spans="1:3" x14ac:dyDescent="0.3">
      <c r="A56" t="s">
        <v>47</v>
      </c>
      <c r="B56">
        <v>36608</v>
      </c>
      <c r="C56" s="21">
        <f>B56/B93</f>
        <v>2.3189845320792438E-2</v>
      </c>
    </row>
    <row r="57" spans="1:3" x14ac:dyDescent="0.3">
      <c r="A57" t="s">
        <v>49</v>
      </c>
      <c r="B57">
        <v>22674</v>
      </c>
      <c r="C57" s="21">
        <f>B57/B93</f>
        <v>1.4363159768456287E-2</v>
      </c>
    </row>
    <row r="58" spans="1:3" x14ac:dyDescent="0.3">
      <c r="A58" t="s">
        <v>50</v>
      </c>
      <c r="B58">
        <v>12654</v>
      </c>
      <c r="C58" s="21">
        <f>B58/B93</f>
        <v>8.015851799860892E-3</v>
      </c>
    </row>
    <row r="59" spans="1:3" x14ac:dyDescent="0.3">
      <c r="A59" t="s">
        <v>52</v>
      </c>
      <c r="B59">
        <v>13171</v>
      </c>
      <c r="C59" s="21">
        <f>B59/B93</f>
        <v>8.3433526201966025E-3</v>
      </c>
    </row>
    <row r="60" spans="1:3" x14ac:dyDescent="0.3">
      <c r="A60" t="s">
        <v>51</v>
      </c>
      <c r="B60">
        <v>16376</v>
      </c>
      <c r="C60" s="21">
        <f>B60/B93</f>
        <v>1.0373604320730359E-2</v>
      </c>
    </row>
    <row r="61" spans="1:3" x14ac:dyDescent="0.3">
      <c r="A61" t="s">
        <v>53</v>
      </c>
      <c r="B61">
        <v>2995</v>
      </c>
      <c r="C61" s="21">
        <f>B61/B93</f>
        <v>1.8972242880182842E-3</v>
      </c>
    </row>
    <row r="62" spans="1:3" x14ac:dyDescent="0.3">
      <c r="A62" t="s">
        <v>25</v>
      </c>
      <c r="B62">
        <v>5954</v>
      </c>
      <c r="C62" s="21">
        <f>B62/B93</f>
        <v>3.7716438767482021E-3</v>
      </c>
    </row>
    <row r="63" spans="1:3" x14ac:dyDescent="0.3">
      <c r="A63" s="1" t="s">
        <v>3</v>
      </c>
      <c r="B63" s="1">
        <v>360678</v>
      </c>
      <c r="C63" s="21">
        <f>B63/B93</f>
        <v>0.22847648138693114</v>
      </c>
    </row>
    <row r="64" spans="1:3" x14ac:dyDescent="0.3">
      <c r="A64" t="s">
        <v>14</v>
      </c>
      <c r="B64">
        <v>51486</v>
      </c>
      <c r="C64" s="21">
        <f>B64/B93</f>
        <v>3.2614520765579094E-2</v>
      </c>
    </row>
    <row r="65" spans="1:3" x14ac:dyDescent="0.3">
      <c r="A65" t="s">
        <v>46</v>
      </c>
      <c r="B65">
        <v>49618</v>
      </c>
      <c r="C65" s="21">
        <f>B65/B93</f>
        <v>3.1431210258060512E-2</v>
      </c>
    </row>
    <row r="66" spans="1:3" x14ac:dyDescent="0.3">
      <c r="A66" t="s">
        <v>13</v>
      </c>
      <c r="B66">
        <v>37810</v>
      </c>
      <c r="C66" s="21">
        <f>B66/B93</f>
        <v>2.3951268891476238E-2</v>
      </c>
    </row>
    <row r="67" spans="1:3" x14ac:dyDescent="0.3">
      <c r="A67" t="s">
        <v>54</v>
      </c>
      <c r="B67">
        <v>35259</v>
      </c>
      <c r="C67" s="21">
        <f>B67/B93</f>
        <v>2.233530256134781E-2</v>
      </c>
    </row>
    <row r="68" spans="1:3" x14ac:dyDescent="0.3">
      <c r="A68" t="s">
        <v>56</v>
      </c>
      <c r="B68">
        <v>25841</v>
      </c>
      <c r="C68" s="21">
        <f>B68/B93</f>
        <v>1.6369339841963433E-2</v>
      </c>
    </row>
    <row r="69" spans="1:3" x14ac:dyDescent="0.3">
      <c r="A69" t="s">
        <v>55</v>
      </c>
      <c r="B69">
        <v>42131</v>
      </c>
      <c r="C69" s="21">
        <f>B69/B93</f>
        <v>2.6688466269949362E-2</v>
      </c>
    </row>
    <row r="70" spans="1:3" x14ac:dyDescent="0.3">
      <c r="A70" t="s">
        <v>57</v>
      </c>
      <c r="B70">
        <v>47761</v>
      </c>
      <c r="C70" s="21">
        <f>B70/B93</f>
        <v>3.0254867853102264E-2</v>
      </c>
    </row>
    <row r="71" spans="1:3" x14ac:dyDescent="0.3">
      <c r="A71" t="s">
        <v>60</v>
      </c>
      <c r="B71">
        <v>13168</v>
      </c>
      <c r="C71" s="21">
        <f>B71/B93</f>
        <v>8.3414522285892388E-3</v>
      </c>
    </row>
    <row r="72" spans="1:3" x14ac:dyDescent="0.3">
      <c r="A72" t="s">
        <v>58</v>
      </c>
      <c r="B72">
        <v>14995</v>
      </c>
      <c r="C72" s="21">
        <f>B72/B93</f>
        <v>9.4987907174738477E-3</v>
      </c>
    </row>
    <row r="73" spans="1:3" x14ac:dyDescent="0.3">
      <c r="A73" t="s">
        <v>59</v>
      </c>
      <c r="B73">
        <v>8458</v>
      </c>
      <c r="C73" s="21">
        <f>B73/B93</f>
        <v>5.3578374050279294E-3</v>
      </c>
    </row>
    <row r="74" spans="1:3" x14ac:dyDescent="0.3">
      <c r="A74" t="s">
        <v>61</v>
      </c>
      <c r="B74">
        <v>5036</v>
      </c>
      <c r="C74" s="21">
        <f>B74/B93</f>
        <v>3.1901240448948512E-3</v>
      </c>
    </row>
    <row r="75" spans="1:3" x14ac:dyDescent="0.3">
      <c r="A75" s="3" t="s">
        <v>25</v>
      </c>
      <c r="B75" s="3">
        <v>29115</v>
      </c>
      <c r="C75" s="21">
        <f>B75/B93</f>
        <v>1.8443300549466562E-2</v>
      </c>
    </row>
    <row r="76" spans="1:3" x14ac:dyDescent="0.3">
      <c r="A76" s="1" t="s">
        <v>1</v>
      </c>
      <c r="B76" s="1">
        <v>582657</v>
      </c>
      <c r="C76" s="21">
        <f>B76/B93</f>
        <v>0.36909215759060748</v>
      </c>
    </row>
    <row r="77" spans="1:3" x14ac:dyDescent="0.3">
      <c r="A77" t="s">
        <v>6</v>
      </c>
      <c r="B77">
        <v>198270</v>
      </c>
      <c r="C77" s="21">
        <f>B77/B93</f>
        <v>0.12559688133067953</v>
      </c>
    </row>
    <row r="78" spans="1:3" x14ac:dyDescent="0.3">
      <c r="A78" t="s">
        <v>17</v>
      </c>
      <c r="B78">
        <v>45333</v>
      </c>
      <c r="C78" s="21">
        <f>B78/B93</f>
        <v>2.8716817578875755E-2</v>
      </c>
    </row>
    <row r="79" spans="1:3" x14ac:dyDescent="0.3">
      <c r="A79" t="s">
        <v>52</v>
      </c>
      <c r="B79">
        <v>408</v>
      </c>
      <c r="C79" s="21">
        <f>B79/B93</f>
        <v>2.5845325860148914E-4</v>
      </c>
    </row>
    <row r="80" spans="1:3" x14ac:dyDescent="0.3">
      <c r="A80" t="s">
        <v>16</v>
      </c>
      <c r="B80">
        <v>42003</v>
      </c>
      <c r="C80" s="21">
        <f>B80/B93</f>
        <v>2.6607382894701836E-2</v>
      </c>
    </row>
    <row r="81" spans="1:3" x14ac:dyDescent="0.3">
      <c r="A81" t="s">
        <v>64</v>
      </c>
      <c r="B81">
        <v>23594</v>
      </c>
      <c r="C81" s="21">
        <f>B81/B93</f>
        <v>1.494594652804788E-2</v>
      </c>
    </row>
    <row r="82" spans="1:3" x14ac:dyDescent="0.3">
      <c r="A82" t="s">
        <v>62</v>
      </c>
      <c r="B82">
        <v>51950</v>
      </c>
      <c r="C82" s="21">
        <f>B82/B93</f>
        <v>3.2908448000851374E-2</v>
      </c>
    </row>
    <row r="83" spans="1:3" x14ac:dyDescent="0.3">
      <c r="A83" t="s">
        <v>63</v>
      </c>
      <c r="B83">
        <v>57765</v>
      </c>
      <c r="C83" s="21">
        <f>B83/B93</f>
        <v>3.659204039979172E-2</v>
      </c>
    </row>
    <row r="84" spans="1:3" x14ac:dyDescent="0.3">
      <c r="A84" t="s">
        <v>10</v>
      </c>
      <c r="B84">
        <v>31631</v>
      </c>
      <c r="C84" s="21">
        <f>B84/B93</f>
        <v>2.0037095644175742E-2</v>
      </c>
    </row>
    <row r="85" spans="1:3" x14ac:dyDescent="0.3">
      <c r="A85" t="s">
        <v>8</v>
      </c>
      <c r="B85">
        <v>5997</v>
      </c>
      <c r="C85" s="21">
        <f>B85/B93</f>
        <v>3.7988828231204177E-3</v>
      </c>
    </row>
    <row r="86" spans="1:3" x14ac:dyDescent="0.3">
      <c r="A86" t="s">
        <v>11</v>
      </c>
      <c r="B86">
        <v>5561</v>
      </c>
      <c r="C86" s="21">
        <f>B86/B93</f>
        <v>3.5226925761835323E-3</v>
      </c>
    </row>
    <row r="87" spans="1:3" x14ac:dyDescent="0.3">
      <c r="A87" t="s">
        <v>13</v>
      </c>
      <c r="B87">
        <v>4221</v>
      </c>
      <c r="C87" s="21">
        <f>B87/B93</f>
        <v>2.6738509915609945E-3</v>
      </c>
    </row>
    <row r="88" spans="1:3" x14ac:dyDescent="0.3">
      <c r="A88" t="s">
        <v>66</v>
      </c>
      <c r="B88">
        <v>4784</v>
      </c>
      <c r="C88" s="21">
        <f>B88/B93</f>
        <v>3.0304911498762843E-3</v>
      </c>
    </row>
    <row r="89" spans="1:3" x14ac:dyDescent="0.3">
      <c r="A89" t="s">
        <v>67</v>
      </c>
      <c r="B89">
        <v>1677</v>
      </c>
      <c r="C89" s="21">
        <f>B89/B93</f>
        <v>1.0623189085164149E-3</v>
      </c>
    </row>
    <row r="90" spans="1:3" x14ac:dyDescent="0.3">
      <c r="A90" t="s">
        <v>46</v>
      </c>
      <c r="B90">
        <v>4035</v>
      </c>
      <c r="C90" s="21">
        <f>B90/B93</f>
        <v>2.5560267119044333E-3</v>
      </c>
    </row>
    <row r="91" spans="1:3" x14ac:dyDescent="0.3">
      <c r="A91" t="s">
        <v>25</v>
      </c>
      <c r="B91">
        <v>66125</v>
      </c>
      <c r="C91" s="21">
        <f>B91/B93</f>
        <v>4.1887798345645759E-2</v>
      </c>
    </row>
    <row r="92" spans="1:3" x14ac:dyDescent="0.3">
      <c r="A92" s="1" t="s">
        <v>4</v>
      </c>
      <c r="B92">
        <v>39303</v>
      </c>
      <c r="C92" s="21">
        <f>B92/B93</f>
        <v>2.4897030448074332E-2</v>
      </c>
    </row>
    <row r="93" spans="1:3" x14ac:dyDescent="0.3">
      <c r="A93" s="1" t="s">
        <v>0</v>
      </c>
      <c r="B93" s="1">
        <f>B76+B63+B50+B92</f>
        <v>1578622</v>
      </c>
    </row>
    <row r="95" spans="1:3" x14ac:dyDescent="0.3">
      <c r="A95" s="1" t="s">
        <v>87</v>
      </c>
    </row>
    <row r="96" spans="1:3" x14ac:dyDescent="0.3">
      <c r="A96" s="1" t="s">
        <v>2</v>
      </c>
      <c r="B96" s="1">
        <v>17203</v>
      </c>
      <c r="C96" s="21">
        <f>B96/B137</f>
        <v>7.0895184089279389E-2</v>
      </c>
    </row>
    <row r="97" spans="1:3" x14ac:dyDescent="0.3">
      <c r="A97" t="s">
        <v>7</v>
      </c>
      <c r="B97">
        <v>11322</v>
      </c>
      <c r="C97" s="21">
        <f>B97/B137</f>
        <v>4.6659028905354949E-2</v>
      </c>
    </row>
    <row r="98" spans="1:3" x14ac:dyDescent="0.3">
      <c r="A98" t="s">
        <v>47</v>
      </c>
      <c r="B98">
        <v>505</v>
      </c>
      <c r="C98" s="21">
        <f>B98/B137</f>
        <v>2.0811525876350688E-3</v>
      </c>
    </row>
    <row r="99" spans="1:3" x14ac:dyDescent="0.3">
      <c r="A99" t="s">
        <v>10</v>
      </c>
      <c r="B99">
        <v>2006</v>
      </c>
      <c r="C99" s="21">
        <f>B99/B137</f>
        <v>8.2669150312791057E-3</v>
      </c>
    </row>
    <row r="100" spans="1:3" x14ac:dyDescent="0.3">
      <c r="A100" t="s">
        <v>50</v>
      </c>
      <c r="B100">
        <v>919</v>
      </c>
      <c r="C100" s="21">
        <f>B100/B137</f>
        <v>3.7872856000725312E-3</v>
      </c>
    </row>
    <row r="101" spans="1:3" x14ac:dyDescent="0.3">
      <c r="A101" t="s">
        <v>8</v>
      </c>
      <c r="B101">
        <v>1194</v>
      </c>
      <c r="C101" s="21">
        <f>B101/B137</f>
        <v>4.9205865141312317E-3</v>
      </c>
    </row>
    <row r="102" spans="1:3" x14ac:dyDescent="0.3">
      <c r="A102" t="s">
        <v>49</v>
      </c>
      <c r="B102">
        <v>193</v>
      </c>
      <c r="C102" s="21">
        <f>B102/B137</f>
        <v>7.9537118695756099E-4</v>
      </c>
    </row>
    <row r="103" spans="1:3" x14ac:dyDescent="0.3">
      <c r="A103" t="s">
        <v>46</v>
      </c>
      <c r="B103">
        <v>948</v>
      </c>
      <c r="C103" s="21">
        <f>B103/B137</f>
        <v>3.9067973328278122E-3</v>
      </c>
    </row>
    <row r="104" spans="1:3" x14ac:dyDescent="0.3">
      <c r="A104" t="s">
        <v>51</v>
      </c>
      <c r="B104">
        <v>45</v>
      </c>
      <c r="C104" s="21">
        <f>B104/B137</f>
        <v>1.8544924048233288E-4</v>
      </c>
    </row>
    <row r="105" spans="1:3" x14ac:dyDescent="0.3">
      <c r="A105" t="s">
        <v>48</v>
      </c>
      <c r="B105">
        <v>69</v>
      </c>
      <c r="C105" s="21">
        <f>B105/B137</f>
        <v>2.843555020729104E-4</v>
      </c>
    </row>
    <row r="106" spans="1:3" x14ac:dyDescent="0.3">
      <c r="A106" t="s">
        <v>25</v>
      </c>
      <c r="B106">
        <v>2</v>
      </c>
      <c r="C106" s="21">
        <f>B106/B137</f>
        <v>8.2421884658814611E-6</v>
      </c>
    </row>
    <row r="107" spans="1:3" x14ac:dyDescent="0.3">
      <c r="A107" s="1" t="s">
        <v>3</v>
      </c>
      <c r="B107" s="1">
        <v>13584</v>
      </c>
      <c r="C107" s="21">
        <f>B107/B137</f>
        <v>5.598094406026688E-2</v>
      </c>
    </row>
    <row r="108" spans="1:3" x14ac:dyDescent="0.3">
      <c r="A108" t="s">
        <v>46</v>
      </c>
      <c r="B108">
        <v>276</v>
      </c>
      <c r="C108" s="21">
        <f>B108/B137</f>
        <v>1.1374220082916416E-3</v>
      </c>
    </row>
    <row r="109" spans="1:3" x14ac:dyDescent="0.3">
      <c r="A109" t="s">
        <v>59</v>
      </c>
      <c r="B109">
        <v>0</v>
      </c>
      <c r="C109" s="21">
        <f>B109/B137</f>
        <v>0</v>
      </c>
    </row>
    <row r="110" spans="1:3" x14ac:dyDescent="0.3">
      <c r="A110" t="s">
        <v>55</v>
      </c>
      <c r="B110">
        <v>4244</v>
      </c>
      <c r="C110" s="21">
        <f>B110/B137</f>
        <v>1.748992392460046E-2</v>
      </c>
    </row>
    <row r="111" spans="1:3" x14ac:dyDescent="0.3">
      <c r="A111" t="s">
        <v>13</v>
      </c>
      <c r="B111">
        <v>1904</v>
      </c>
      <c r="C111" s="21">
        <f>B111/B137</f>
        <v>7.8465634195191512E-3</v>
      </c>
    </row>
    <row r="112" spans="1:3" x14ac:dyDescent="0.3">
      <c r="A112" t="s">
        <v>58</v>
      </c>
      <c r="B112">
        <v>2456</v>
      </c>
      <c r="C112" s="21">
        <f>B112/B137</f>
        <v>1.0121407436102434E-2</v>
      </c>
    </row>
    <row r="113" spans="1:7" x14ac:dyDescent="0.3">
      <c r="A113" t="s">
        <v>57</v>
      </c>
      <c r="B113">
        <v>1401</v>
      </c>
      <c r="C113" s="21">
        <f>B113/B137</f>
        <v>5.7736530203499632E-3</v>
      </c>
    </row>
    <row r="114" spans="1:7" x14ac:dyDescent="0.3">
      <c r="A114" t="s">
        <v>54</v>
      </c>
      <c r="B114">
        <v>1424</v>
      </c>
      <c r="C114" s="21">
        <f>B114/B137</f>
        <v>5.8684381877076005E-3</v>
      </c>
    </row>
    <row r="115" spans="1:7" x14ac:dyDescent="0.3">
      <c r="A115" t="s">
        <v>14</v>
      </c>
      <c r="B115">
        <v>222</v>
      </c>
      <c r="C115" s="21">
        <f>B115/B137</f>
        <v>9.1488291971284213E-4</v>
      </c>
    </row>
    <row r="116" spans="1:7" x14ac:dyDescent="0.3">
      <c r="A116" t="s">
        <v>56</v>
      </c>
      <c r="B116">
        <v>137</v>
      </c>
      <c r="C116" s="21">
        <f>B116/B137</f>
        <v>5.6458990991288007E-4</v>
      </c>
    </row>
    <row r="117" spans="1:7" x14ac:dyDescent="0.3">
      <c r="A117" t="s">
        <v>60</v>
      </c>
      <c r="B117">
        <v>93</v>
      </c>
      <c r="C117" s="21">
        <f>B117/B137</f>
        <v>3.8326176366348794E-4</v>
      </c>
    </row>
    <row r="118" spans="1:7" x14ac:dyDescent="0.3">
      <c r="A118" t="s">
        <v>61</v>
      </c>
      <c r="B118">
        <v>27</v>
      </c>
      <c r="C118" s="21">
        <f>B118/B137</f>
        <v>1.1126954428939972E-4</v>
      </c>
    </row>
    <row r="119" spans="1:7" x14ac:dyDescent="0.3">
      <c r="A119" t="s">
        <v>25</v>
      </c>
      <c r="B119">
        <v>1400</v>
      </c>
      <c r="C119" s="21">
        <f>B119/B137</f>
        <v>5.769531926117023E-3</v>
      </c>
    </row>
    <row r="120" spans="1:7" x14ac:dyDescent="0.3">
      <c r="A120" s="1" t="s">
        <v>1</v>
      </c>
      <c r="B120" s="1">
        <f>SUM(B121:B136)</f>
        <v>211867</v>
      </c>
      <c r="C120" s="21">
        <f>B120/B137</f>
        <v>0.8731238718504537</v>
      </c>
    </row>
    <row r="121" spans="1:7" x14ac:dyDescent="0.3">
      <c r="A121" t="s">
        <v>11</v>
      </c>
      <c r="B121">
        <v>21280</v>
      </c>
      <c r="C121" s="21">
        <f>B121/B137</f>
        <v>8.7696885276978748E-2</v>
      </c>
    </row>
    <row r="122" spans="1:7" x14ac:dyDescent="0.3">
      <c r="A122" t="s">
        <v>6</v>
      </c>
      <c r="B122">
        <v>38558</v>
      </c>
      <c r="C122" s="21">
        <f>B122/B137</f>
        <v>0.15890115143372868</v>
      </c>
    </row>
    <row r="123" spans="1:7" x14ac:dyDescent="0.3">
      <c r="A123" t="s">
        <v>62</v>
      </c>
      <c r="B123">
        <v>19312</v>
      </c>
      <c r="C123" s="21">
        <f>B123/B137</f>
        <v>7.9586571826551392E-2</v>
      </c>
    </row>
    <row r="124" spans="1:7" x14ac:dyDescent="0.3">
      <c r="A124" t="s">
        <v>16</v>
      </c>
      <c r="B124">
        <v>15912</v>
      </c>
      <c r="C124" s="21">
        <f>B124/B137</f>
        <v>6.5574851434552897E-2</v>
      </c>
    </row>
    <row r="125" spans="1:7" x14ac:dyDescent="0.3">
      <c r="A125" t="s">
        <v>63</v>
      </c>
      <c r="B125">
        <v>5956</v>
      </c>
      <c r="C125" s="21">
        <f>B125/B137</f>
        <v>2.4545237251394989E-2</v>
      </c>
    </row>
    <row r="126" spans="1:7" x14ac:dyDescent="0.3">
      <c r="A126" t="s">
        <v>17</v>
      </c>
      <c r="B126">
        <v>7652</v>
      </c>
      <c r="C126" s="21">
        <f>B126/B137</f>
        <v>3.1534613070462472E-2</v>
      </c>
    </row>
    <row r="127" spans="1:7" x14ac:dyDescent="0.3">
      <c r="A127" t="s">
        <v>10</v>
      </c>
      <c r="B127">
        <v>4535</v>
      </c>
      <c r="C127" s="21">
        <f>B127/B137</f>
        <v>1.8689162346386214E-2</v>
      </c>
      <c r="G127" s="21"/>
    </row>
    <row r="128" spans="1:7" x14ac:dyDescent="0.3">
      <c r="A128" t="s">
        <v>65</v>
      </c>
      <c r="B128">
        <v>0</v>
      </c>
      <c r="C128" s="21">
        <f>B128/B137</f>
        <v>0</v>
      </c>
    </row>
    <row r="129" spans="1:3" x14ac:dyDescent="0.3">
      <c r="A129" t="s">
        <v>64</v>
      </c>
      <c r="B129">
        <v>2446</v>
      </c>
      <c r="C129" s="21">
        <f>B129/B137</f>
        <v>1.0080196493773027E-2</v>
      </c>
    </row>
    <row r="130" spans="1:3" x14ac:dyDescent="0.3">
      <c r="A130" t="s">
        <v>13</v>
      </c>
      <c r="B130">
        <v>456</v>
      </c>
      <c r="C130" s="21">
        <f>B130/B137</f>
        <v>1.879218970220973E-3</v>
      </c>
    </row>
    <row r="131" spans="1:3" x14ac:dyDescent="0.3">
      <c r="A131" t="s">
        <v>52</v>
      </c>
      <c r="B131">
        <v>0</v>
      </c>
      <c r="C131" s="21">
        <f>B131/B137</f>
        <v>0</v>
      </c>
    </row>
    <row r="132" spans="1:3" x14ac:dyDescent="0.3">
      <c r="A132" t="s">
        <v>8</v>
      </c>
      <c r="B132">
        <v>1254</v>
      </c>
      <c r="C132" s="21">
        <f>B132/B137</f>
        <v>5.1678521681076759E-3</v>
      </c>
    </row>
    <row r="133" spans="1:3" x14ac:dyDescent="0.3">
      <c r="A133" t="s">
        <v>67</v>
      </c>
      <c r="B133">
        <v>0</v>
      </c>
      <c r="C133" s="21">
        <f>B133/B137</f>
        <v>0</v>
      </c>
    </row>
    <row r="134" spans="1:3" x14ac:dyDescent="0.3">
      <c r="A134" t="s">
        <v>66</v>
      </c>
      <c r="B134">
        <v>6</v>
      </c>
      <c r="C134" s="21">
        <f>B134/B137</f>
        <v>2.4726565397644383E-5</v>
      </c>
    </row>
    <row r="135" spans="1:3" x14ac:dyDescent="0.3">
      <c r="A135" t="s">
        <v>25</v>
      </c>
      <c r="B135">
        <v>6813</v>
      </c>
      <c r="C135" s="21">
        <f>B135/B137</f>
        <v>2.8077015009025198E-2</v>
      </c>
    </row>
    <row r="136" spans="1:3" x14ac:dyDescent="0.3">
      <c r="A136" s="1" t="s">
        <v>4</v>
      </c>
      <c r="B136" s="1">
        <v>87687</v>
      </c>
      <c r="C136" s="21">
        <f>B136/B137</f>
        <v>0.36136639000387383</v>
      </c>
    </row>
    <row r="137" spans="1:3" x14ac:dyDescent="0.3">
      <c r="A137" s="1" t="s">
        <v>0</v>
      </c>
      <c r="B137" s="1">
        <f>B120+B107+B96</f>
        <v>242654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vt:i4>
      </vt:variant>
      <vt:variant>
        <vt:lpstr>Nimetyt alueet</vt:lpstr>
      </vt:variant>
      <vt:variant>
        <vt:i4>1</vt:i4>
      </vt:variant>
    </vt:vector>
  </HeadingPairs>
  <TitlesOfParts>
    <vt:vector size="4" baseType="lpstr">
      <vt:lpstr>Yleiskuva</vt:lpstr>
      <vt:lpstr>Toimialaluvut</vt:lpstr>
      <vt:lpstr>Lv. toimialoittain</vt:lpstr>
      <vt:lpstr>Toimialaluvut!_MailAutoSig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Aalto Tino</dc:creator>
  <cp:lastModifiedBy>Kuparinen Noora</cp:lastModifiedBy>
  <cp:lastPrinted>2018-05-29T15:16:07Z</cp:lastPrinted>
  <dcterms:created xsi:type="dcterms:W3CDTF">2018-05-17T11:50:26Z</dcterms:created>
  <dcterms:modified xsi:type="dcterms:W3CDTF">2019-06-28T09:17:55Z</dcterms:modified>
</cp:coreProperties>
</file>